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filterPrivacy="1"/>
  <xr:revisionPtr revIDLastSave="0" documentId="8_{449B946D-9B16-3B4E-B175-52B64A72A5D0}" xr6:coauthVersionLast="45" xr6:coauthVersionMax="45" xr10:uidLastSave="{00000000-0000-0000-0000-000000000000}"/>
  <bookViews>
    <workbookView xWindow="640" yWindow="720" windowWidth="23260" windowHeight="12720" tabRatio="778" activeTab="4" xr2:uid="{00000000-000D-0000-FFFF-FFFF00000000}"/>
  </bookViews>
  <sheets>
    <sheet name="Start" sheetId="8" r:id="rId1"/>
    <sheet name="Overview" sheetId="1" r:id="rId2"/>
    <sheet name="P&amp;L Example" sheetId="4" r:id="rId3"/>
    <sheet name="P&amp;L Budget" sheetId="7" r:id="rId4"/>
    <sheet name="P&amp;L Actual" sheetId="9" r:id="rId5"/>
  </sheets>
  <definedNames>
    <definedName name="_xlnm.Print_Area" localSheetId="1">Overview!$B$1:$B$7</definedName>
    <definedName name="_xlnm.Print_Area" localSheetId="3">'P&amp;L Budget'!$B$1:$P$33</definedName>
    <definedName name="_xlnm.Print_Area" localSheetId="2">'P&amp;L Example'!$B$1:$O$23</definedName>
    <definedName name="_xlnm.Print_Area" localSheetId="0">Start!$B$1:$B$8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7" l="1"/>
  <c r="E27" i="7"/>
  <c r="D27" i="7"/>
  <c r="C27" i="7"/>
  <c r="O9" i="7"/>
  <c r="O8" i="7"/>
  <c r="O7" i="7"/>
  <c r="O6" i="7"/>
  <c r="O5" i="7"/>
  <c r="H29" i="9"/>
  <c r="B29" i="9"/>
  <c r="N19" i="9" l="1"/>
  <c r="N22" i="9" l="1"/>
  <c r="O24" i="7" l="1"/>
  <c r="O15" i="7"/>
  <c r="O14" i="7"/>
  <c r="O16" i="7"/>
  <c r="O17" i="7"/>
  <c r="O18" i="7"/>
  <c r="O19" i="7"/>
  <c r="O20" i="7"/>
  <c r="O21" i="7"/>
  <c r="O22" i="7"/>
  <c r="O23" i="7"/>
  <c r="O25" i="7"/>
  <c r="O26" i="7"/>
  <c r="G27" i="7"/>
  <c r="H27" i="7"/>
  <c r="I27" i="7"/>
  <c r="J27" i="7"/>
  <c r="K27" i="7"/>
  <c r="L27" i="7"/>
  <c r="M27" i="7"/>
  <c r="N27" i="7"/>
  <c r="O27" i="7" l="1"/>
  <c r="C2" i="7"/>
  <c r="M29" i="9"/>
  <c r="L29" i="9"/>
  <c r="K29" i="9"/>
  <c r="J29" i="9"/>
  <c r="I29" i="9"/>
  <c r="G29" i="9"/>
  <c r="F29" i="9"/>
  <c r="E29" i="9"/>
  <c r="D29" i="9"/>
  <c r="C29" i="9"/>
  <c r="N28" i="9"/>
  <c r="N27" i="9"/>
  <c r="N26" i="9"/>
  <c r="N25" i="9"/>
  <c r="N24" i="9"/>
  <c r="N23" i="9"/>
  <c r="N21" i="9"/>
  <c r="N20" i="9"/>
  <c r="N18" i="9"/>
  <c r="N17" i="9"/>
  <c r="N16" i="9"/>
  <c r="N15" i="9"/>
  <c r="N14" i="9"/>
  <c r="M9" i="9"/>
  <c r="M11" i="9" s="1"/>
  <c r="L9" i="9"/>
  <c r="L11" i="9" s="1"/>
  <c r="K9" i="9"/>
  <c r="K11" i="9" s="1"/>
  <c r="J9" i="9"/>
  <c r="J11" i="9" s="1"/>
  <c r="I9" i="9"/>
  <c r="I11" i="9" s="1"/>
  <c r="H9" i="9"/>
  <c r="H11" i="9" s="1"/>
  <c r="G9" i="9"/>
  <c r="G11" i="9" s="1"/>
  <c r="F9" i="9"/>
  <c r="F11" i="9" s="1"/>
  <c r="E9" i="9"/>
  <c r="E11" i="9" s="1"/>
  <c r="D9" i="9"/>
  <c r="D11" i="9" s="1"/>
  <c r="C9" i="9"/>
  <c r="C11" i="9" s="1"/>
  <c r="B9" i="9"/>
  <c r="B11" i="9" s="1"/>
  <c r="N8" i="9"/>
  <c r="N6" i="9"/>
  <c r="B2" i="9"/>
  <c r="C9" i="7"/>
  <c r="C11" i="7" s="1"/>
  <c r="F9" i="7"/>
  <c r="J9" i="7"/>
  <c r="L9" i="7"/>
  <c r="N9" i="7"/>
  <c r="D30" i="9" l="1"/>
  <c r="D31" i="9" s="1"/>
  <c r="L30" i="9"/>
  <c r="L31" i="9" s="1"/>
  <c r="H30" i="9"/>
  <c r="H31" i="9" s="1"/>
  <c r="B30" i="9"/>
  <c r="B31" i="9" s="1"/>
  <c r="F30" i="9"/>
  <c r="F31" i="9" s="1"/>
  <c r="J30" i="9"/>
  <c r="J31" i="9" s="1"/>
  <c r="E30" i="9"/>
  <c r="E31" i="9" s="1"/>
  <c r="C30" i="9"/>
  <c r="C31" i="9" s="1"/>
  <c r="G30" i="9"/>
  <c r="G31" i="9" s="1"/>
  <c r="K30" i="9"/>
  <c r="K31" i="9" s="1"/>
  <c r="I30" i="9"/>
  <c r="I31" i="9" s="1"/>
  <c r="M30" i="9"/>
  <c r="M31" i="9" s="1"/>
  <c r="N11" i="9"/>
  <c r="N29" i="9"/>
  <c r="N9" i="9"/>
  <c r="N30" i="9" l="1"/>
  <c r="H28" i="7" l="1"/>
  <c r="I28" i="7"/>
  <c r="C28" i="7"/>
  <c r="D9" i="4"/>
  <c r="C18" i="4"/>
  <c r="D18" i="4"/>
  <c r="E18" i="4"/>
  <c r="F18" i="4"/>
  <c r="G18" i="4"/>
  <c r="H18" i="4"/>
  <c r="I18" i="4"/>
  <c r="J18" i="4"/>
  <c r="K18" i="4"/>
  <c r="L18" i="4"/>
  <c r="M18" i="4"/>
  <c r="N18" i="4"/>
  <c r="N9" i="4"/>
  <c r="M9" i="4"/>
  <c r="L9" i="4"/>
  <c r="K9" i="4"/>
  <c r="J9" i="4"/>
  <c r="I9" i="4"/>
  <c r="H9" i="4"/>
  <c r="G9" i="4"/>
  <c r="F9" i="4"/>
  <c r="E9" i="4"/>
  <c r="C9" i="4"/>
  <c r="B2" i="4"/>
  <c r="B2" i="7"/>
  <c r="O18" i="4" l="1"/>
  <c r="O9" i="4"/>
  <c r="C2" i="4" l="1"/>
  <c r="D11" i="7"/>
  <c r="E11" i="7"/>
  <c r="F11" i="7"/>
  <c r="G11" i="7"/>
  <c r="H11" i="7"/>
  <c r="I11" i="7"/>
  <c r="J11" i="7"/>
  <c r="K11" i="7"/>
  <c r="L11" i="7"/>
  <c r="M11" i="7"/>
  <c r="N11" i="7"/>
  <c r="F28" i="7" l="1"/>
  <c r="J28" i="7"/>
  <c r="N28" i="7"/>
  <c r="G28" i="7"/>
  <c r="K28" i="7"/>
  <c r="D28" i="7"/>
  <c r="L28" i="7"/>
  <c r="E28" i="7"/>
  <c r="M28" i="7"/>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20" i="4" l="1"/>
  <c r="F22" i="4" s="1"/>
  <c r="M20" i="4"/>
  <c r="M22" i="4" s="1"/>
  <c r="I20" i="4"/>
  <c r="I22" i="4" s="1"/>
  <c r="E20" i="4"/>
  <c r="E22" i="4" s="1"/>
  <c r="J20" i="4"/>
  <c r="J22" i="4" s="1"/>
  <c r="L20" i="4"/>
  <c r="L22" i="4" s="1"/>
  <c r="H20" i="4"/>
  <c r="H22" i="4" s="1"/>
  <c r="D20" i="4"/>
  <c r="D22" i="4" s="1"/>
  <c r="N20" i="4"/>
  <c r="N22" i="4" s="1"/>
  <c r="K20" i="4"/>
  <c r="K22" i="4" s="1"/>
  <c r="G20" i="4"/>
  <c r="G22" i="4" s="1"/>
  <c r="M29" i="7"/>
  <c r="C29" i="7"/>
  <c r="D29" i="7"/>
  <c r="H29" i="7"/>
  <c r="N29" i="7"/>
  <c r="E29" i="7"/>
  <c r="G29" i="7"/>
  <c r="J29" i="7"/>
  <c r="K29" i="7"/>
  <c r="L29" i="7"/>
  <c r="I29" i="7"/>
  <c r="F29" i="7"/>
  <c r="O19" i="4"/>
  <c r="O10" i="4"/>
  <c r="D31" i="7" l="1"/>
  <c r="C33" i="9"/>
  <c r="C31" i="7"/>
  <c r="B33" i="9"/>
  <c r="G31" i="7"/>
  <c r="F33" i="9"/>
  <c r="E31" i="7"/>
  <c r="D33" i="9"/>
  <c r="F31" i="7"/>
  <c r="E33" i="9"/>
  <c r="J31" i="7"/>
  <c r="I33" i="9"/>
  <c r="I31" i="7"/>
  <c r="H33" i="9"/>
  <c r="H31" i="7"/>
  <c r="G33" i="9"/>
  <c r="K31" i="7"/>
  <c r="N31" i="9"/>
  <c r="J33" i="9"/>
  <c r="L31" i="7"/>
  <c r="K33" i="9"/>
  <c r="M31" i="7"/>
  <c r="L33" i="9"/>
  <c r="N31" i="7"/>
  <c r="M33" i="9"/>
  <c r="O29" i="7"/>
  <c r="N33" i="9" s="1"/>
  <c r="O11" i="4"/>
  <c r="C20" i="4" l="1"/>
  <c r="O28" i="7"/>
  <c r="O31" i="7" s="1"/>
  <c r="O11" i="7"/>
  <c r="O20" i="4" l="1"/>
  <c r="O22" i="4" s="1"/>
  <c r="C22" i="4"/>
</calcChain>
</file>

<file path=xl/sharedStrings.xml><?xml version="1.0" encoding="utf-8"?>
<sst xmlns="http://schemas.openxmlformats.org/spreadsheetml/2006/main" count="198" uniqueCount="92">
  <si>
    <t>BUSINESS START-UP FINANCIAL PLAN</t>
  </si>
  <si>
    <t xml:space="preserve">Creating a financial plan is where all of the business planning comes together. Once you have identified your product, the target market, and target customers, along with pricing, you are ready to begin forecasting costs, sales, and profit. These items along with your assumptions, will help you estimate your sales forecast. The other side of the business will be what expenses you expect to incur. This is important on an ongoing basis to see when you are profitable. It is also important as you start your business, to know what expenses you will need to fund before customer sales or the cash they generate is received. </t>
  </si>
  <si>
    <t xml:space="preserve">Keep track of your assumptions that you make for estimating Revenues and Cost of Goods Sold. For businesses that have not begun to operate yet, you should have an understanding of how to estimate these for your product or service.  Some estimating guidelines are below: </t>
  </si>
  <si>
    <t>START-UP COSTS</t>
  </si>
  <si>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</si>
  <si>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</si>
  <si>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</si>
  <si>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</si>
  <si>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</si>
  <si>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</si>
  <si>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</si>
  <si>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</si>
  <si>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</si>
  <si>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</si>
  <si>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</si>
  <si>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</si>
  <si>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</si>
  <si>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</si>
  <si>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</si>
  <si>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</si>
  <si>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</si>
  <si>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</si>
  <si>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</si>
  <si>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</si>
  <si>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</si>
  <si>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</si>
  <si>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</si>
  <si>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</si>
  <si>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</si>
  <si>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</si>
  <si>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Total Expenses</t>
  </si>
  <si>
    <t>Income Before Taxes</t>
  </si>
  <si>
    <t>Income Tax Expense</t>
  </si>
  <si>
    <t>NET INCOME</t>
  </si>
  <si>
    <t>ABOUT THIS TEMPLATE</t>
  </si>
  <si>
    <t>Additional instructions have been provided in column A in all worksheets.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</si>
  <si>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</si>
  <si>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 xml:space="preserve">Create a Business Start-up Financial Plan using this template. </t>
  </si>
  <si>
    <t xml:space="preserve">Get an overview of a financial plan in Overview worksheet. </t>
  </si>
  <si>
    <t xml:space="preserve">Use the Start-up Costs Template and P&amp;L Template worksheets to keep account of Start-up Costs and Profit &amp; Loss. </t>
  </si>
  <si>
    <t xml:space="preserve">Note: </t>
  </si>
  <si>
    <t>This worksheet provides an overview of business financial plan, estimating guidelines, and instructions on how to use the templates to calculate Start-up Costs and Profit or Loss. Title of the worksheet is in cell at right. Other helpful instructions on how to use this worksheet are in cells in this column. Arrow down to get started.</t>
  </si>
  <si>
    <t>An overview of business plan is in cell at right.</t>
  </si>
  <si>
    <t>An overview of Projected Start-Up Costs is in cell at right.</t>
  </si>
  <si>
    <t>An overview of Projected Profit and Loss Model is in cell at right.</t>
  </si>
  <si>
    <t>Few guidelines are in cell at right.</t>
  </si>
  <si>
    <t>Guidelines on estimating Revenues are in cell at right.</t>
  </si>
  <si>
    <t>Guidelines on estimating Costs of Goods Sold are in cell at right.</t>
  </si>
  <si>
    <t>Business name is in cell at right and Date in cell C2. Next instruction is in cell A4.</t>
  </si>
  <si>
    <t>This worksheet contains sample data in the template from previous worksheet. Title of the worksheet is in cell at right. Other helpful instructions on how to use this worksheet are in cells in this column. Arrow down to get started.</t>
  </si>
  <si>
    <t>This worksheet contains a template to calculate Total Expenses and Net Income. Title of the worksheet is in cell at right. Other helpful instructions on how to use this worksheet are in cells in this column. Arrow down to get started.</t>
  </si>
  <si>
    <t>Net Income label is in cell at right. Net Income for each month and Year to Date are auto calculated in cells C25 through O25.</t>
  </si>
  <si>
    <t>Start-Up Costs Example and P&amp;L Example worksheets contain sample data in tables.</t>
  </si>
  <si>
    <t>Revenue items with values for each month are in Actual Revenue table starting in cell at right. Net Sales for each month, and Year to Date are auto calculated. Next instruction is in cell A10.</t>
  </si>
  <si>
    <t>Cost of Goods Sold label is in cell at right. Cost of Goods Sold for each month and Year to Date are auto calculated in cells C10 through O10.</t>
  </si>
  <si>
    <t>Gross Profit label is in cell at right. Gross Profit for each month and Year to Date are auto calculated in cells C11 through O11. Next instruction is in cell A13.</t>
  </si>
  <si>
    <t>Net Income label is in cell at right. Net Income for each month and Year to Date are auto calculated in cells C22 through O22.</t>
  </si>
  <si>
    <t>Income Before Taxes label is in cell at right. Income Before Taxes for each month and Year to Date are auto calculated in cells C19 through O19.</t>
  </si>
  <si>
    <t>Expenses items with values for each month are in Actual Expenses table starting in cell at right. Year to Date, and Total Expenses are auto calculated. Next instruction is in cell A19.</t>
  </si>
  <si>
    <t>Income Tax Expense label is in cell at right. Income Tax Expense for each month and Year to Date are auto calculated in cells C20 through O20. Next instruction is in cell A22.</t>
  </si>
  <si>
    <t>Income Before Taxes label is in cell at right. Income Before Taxes for each month and Year to Date are auto calculated in cells C20 through O20.</t>
  </si>
  <si>
    <t>Net Income label is in cell at right. Net Income for each month and Year to Date are auto calculated in cells C23 through O23.</t>
  </si>
  <si>
    <t>Income Tax Expense label is in cell at right. Income Tax Expense for each month and Year to Date are auto calculated in cells C21 through O21. Next instruction is in cell A23.</t>
  </si>
  <si>
    <t>Enter details in Sample Revenue table starting in cell at right to calculate Net Sales, Costs of Goods Sold and Gross Profit. Next instruction is in cell A10.</t>
  </si>
  <si>
    <t>Enter details in Sample Expenses table starting in cell at right to calculate Total Expenses, Income Before Taxes and Income Tax Expense. Next instruction is in cell A20.</t>
  </si>
  <si>
    <t xml:space="preserve">Revenues: Begin by determining from your target market (the group of prospective customers, businesses or consumers) how many of these would be targets in the first year. What percentage of these do you expect to close? What is an average transaction for them to purchase your product or service? How many can you do in the first month, the second, and so on? You may want to start with a number in the first month and grow it by a percentage, say 10%.  As an example, if you sell cleaning services to small businesses in  your town and there are 500 businesses that you think need the service. If the average contract is for $250/month, then you need to estimate how many businesses you can sign to a contract in each month for the first year. </t>
  </si>
  <si>
    <t xml:space="preserve">Cost of Goods Sold (COGS): This should be calculated for products and some services.  It is the included cost to produce the product.  For instance, if you sell clothing, the COGS would be what price you paid to buy the clothing from a manufacturer.  If you make them yourself, it would be the cost of the materials and labour to make them. For services, it would be the direct labour cost for an hour of billable work.  Everything below Gross Profit on the P&amp;L are fixed or overhead costs for the overall business, such as rent or telephone or even marketing. </t>
  </si>
  <si>
    <r>
      <rPr>
        <b/>
        <sz val="9"/>
        <color rgb="FFC00000"/>
        <rFont val="Calibri"/>
        <family val="2"/>
        <scheme val="minor"/>
      </rPr>
      <t>Projected Start-Up Costs:</t>
    </r>
    <r>
      <rPr>
        <sz val="9"/>
        <color rgb="FFC00000"/>
        <rFont val="Calibri"/>
        <family val="2"/>
        <scheme val="minor"/>
      </rPr>
      <t xml:space="preserve"> </t>
    </r>
    <r>
      <rPr>
        <sz val="9"/>
        <color rgb="FF2F2F2F"/>
        <rFont val="Calibri"/>
        <family val="2"/>
        <scheme val="minor"/>
      </rPr>
      <t xml:space="preserve">The table in the next tab, Start-Up Costs Template, provides a blank template with some instructions for getting started.  The next tab, Start-Up Costs Example, shows a sample of ongoing and one-time cost items that you might need to open your business. Many businesses are paid on credit over time and don’t have cash coming in immediately. It is important to estimate when cash will begin to flow into the company by making an assumption about how many months of recurring items, in addition to one-time expense, you will have to fund out of savings or an initial investment.  </t>
    </r>
  </si>
  <si>
    <r>
      <rPr>
        <b/>
        <sz val="9"/>
        <color rgb="FFC00000"/>
        <rFont val="Calibri"/>
        <family val="2"/>
        <scheme val="minor"/>
      </rPr>
      <t>Projected Profit and Loss Model:</t>
    </r>
    <r>
      <rPr>
        <sz val="9"/>
        <color rgb="FF2F2F2F"/>
        <rFont val="Calibri"/>
        <family val="2"/>
        <scheme val="minor"/>
      </rPr>
      <t xml:space="preserve"> In the tab, label P&amp;L Template, you will find a blank template to do Sales Forecasting and a Profit and Loss Model. The next tab, P&amp;L Example, shows a sample of the projections a small business is forecasting for their first 12 months of operations. The top portion of the table in each model shows projected sales and gross profit. This is a good place to begin creating your sales forecast. The next section, below, itemizes the recurring expenses you are projecting for the same months. These should be consistent with the estimated start-up costs you completed in the prior section. At the bottom of this model, you will begin to see when you are becoming profitable and what expense items are the most impactful to your profitability. </t>
    </r>
  </si>
  <si>
    <t>Y Counseling &amp; Consulting</t>
  </si>
  <si>
    <t>Estimated Average Full Rate Revenue</t>
  </si>
  <si>
    <t>Insurance</t>
  </si>
  <si>
    <t>Water Service</t>
  </si>
  <si>
    <t>Electronic Health Record System</t>
  </si>
  <si>
    <t>Consumable Supplies (Paper, Ink, supplies, etc)</t>
  </si>
  <si>
    <t>Misc.</t>
  </si>
  <si>
    <t>Advertising</t>
  </si>
  <si>
    <t>Loan Payment</t>
  </si>
  <si>
    <t>Year 1</t>
  </si>
  <si>
    <t>Sliding scale/discounted Sessions Revenue</t>
  </si>
  <si>
    <t>Contract Revenue</t>
  </si>
  <si>
    <t>Contractor Revenue</t>
  </si>
  <si>
    <t>Supervision</t>
  </si>
  <si>
    <t>Phone/Internet</t>
  </si>
  <si>
    <t>Licenses</t>
  </si>
  <si>
    <t>Year 2</t>
  </si>
  <si>
    <t>Work Materials (Sand, Paint, etc)</t>
  </si>
  <si>
    <t>Spotify</t>
  </si>
  <si>
    <t>Revenue from Sessions</t>
  </si>
  <si>
    <t>Phone</t>
  </si>
  <si>
    <t>Internet</t>
  </si>
  <si>
    <t xml:space="preserv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</si>
</sst>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409]mmmm\ d\,\ yyyy;@"/>
  </numFmts>
  <fonts count="18">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0">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91">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center"/>
    </xf>
    <xf numFmtId="0" fontId="4" fillId="4" borderId="0" xfId="0" applyFont="1" applyFill="1" applyAlignment="1">
      <alignment horizontal="left" vertical="center"/>
    </xf>
    <xf numFmtId="0" fontId="3" fillId="4" borderId="0" xfId="0" applyFont="1" applyFill="1" applyAlignment="1">
      <alignment horizontal="center" vertical="center"/>
    </xf>
    <xf numFmtId="0" fontId="6" fillId="4" borderId="0" xfId="0" applyFont="1" applyFill="1" applyAlignment="1">
      <alignment horizontal="lef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3" fillId="3" borderId="0" xfId="0" applyFont="1" applyFill="1" applyAlignment="1">
      <alignment horizontal="center" vertical="center"/>
    </xf>
    <xf numFmtId="0" fontId="4" fillId="5" borderId="10" xfId="0" applyFont="1" applyFill="1" applyBorder="1" applyAlignment="1">
      <alignment horizontal="left" vertical="center"/>
    </xf>
    <xf numFmtId="5" fontId="3" fillId="5" borderId="1" xfId="0" applyNumberFormat="1" applyFont="1" applyFill="1" applyBorder="1" applyAlignment="1">
      <alignment horizontal="center" vertical="center"/>
    </xf>
    <xf numFmtId="5" fontId="5" fillId="5" borderId="13" xfId="0" applyNumberFormat="1" applyFont="1" applyFill="1" applyBorder="1" applyAlignment="1">
      <alignment horizontal="center" vertical="center"/>
    </xf>
    <xf numFmtId="5" fontId="5" fillId="5" borderId="1" xfId="0" applyNumberFormat="1" applyFont="1" applyFill="1" applyBorder="1" applyAlignment="1">
      <alignment horizontal="center" vertical="center"/>
    </xf>
    <xf numFmtId="0" fontId="4" fillId="5" borderId="10" xfId="0" applyFont="1" applyFill="1" applyBorder="1" applyAlignment="1">
      <alignment horizontal="left" vertical="center" wrapText="1"/>
    </xf>
    <xf numFmtId="5" fontId="4" fillId="5" borderId="1" xfId="0" applyNumberFormat="1" applyFont="1" applyFill="1" applyBorder="1" applyAlignment="1">
      <alignment horizontal="center" vertical="center" wrapText="1"/>
    </xf>
    <xf numFmtId="5" fontId="4" fillId="5" borderId="13" xfId="0" applyNumberFormat="1" applyFont="1" applyFill="1" applyBorder="1" applyAlignment="1">
      <alignment horizontal="center" vertical="center" wrapText="1"/>
    </xf>
    <xf numFmtId="0" fontId="8" fillId="3" borderId="0" xfId="0" applyFont="1" applyFill="1" applyAlignment="1">
      <alignment horizontal="lef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7" fillId="3" borderId="0" xfId="0" applyFont="1" applyFill="1"/>
    <xf numFmtId="0" fontId="9" fillId="3" borderId="0" xfId="0" applyFont="1" applyFill="1" applyAlignment="1">
      <alignment horizontal="center" vertical="center"/>
    </xf>
    <xf numFmtId="0" fontId="10" fillId="3" borderId="0" xfId="0" applyFont="1" applyFill="1" applyAlignment="1">
      <alignment horizontal="center"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5" fillId="5" borderId="24" xfId="0" applyFont="1" applyFill="1" applyBorder="1" applyAlignment="1">
      <alignment horizontal="left" vertical="center" wrapText="1"/>
    </xf>
    <xf numFmtId="0" fontId="3" fillId="5" borderId="4" xfId="0" applyFont="1" applyFill="1" applyBorder="1" applyAlignment="1">
      <alignment horizontal="left" vertical="center" wrapText="1"/>
    </xf>
    <xf numFmtId="5" fontId="3" fillId="5" borderId="2" xfId="0" applyNumberFormat="1" applyFont="1" applyFill="1" applyBorder="1" applyAlignment="1">
      <alignment horizontal="center" vertical="center"/>
    </xf>
    <xf numFmtId="5" fontId="5" fillId="5" borderId="25" xfId="0" applyNumberFormat="1" applyFont="1" applyFill="1" applyBorder="1" applyAlignment="1">
      <alignment horizontal="center" vertical="center"/>
    </xf>
    <xf numFmtId="5" fontId="5" fillId="5" borderId="6"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11" fillId="2" borderId="0" xfId="0" applyFont="1" applyFill="1" applyAlignment="1">
      <alignment horizontal="lef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2" fillId="2" borderId="5" xfId="0" applyFont="1" applyFill="1" applyBorder="1" applyAlignment="1">
      <alignment vertical="center"/>
    </xf>
    <xf numFmtId="0" fontId="12" fillId="2" borderId="0" xfId="0" applyFont="1" applyFill="1" applyBorder="1" applyAlignment="1">
      <alignment vertical="center"/>
    </xf>
    <xf numFmtId="0" fontId="12" fillId="2" borderId="11" xfId="0" applyFont="1" applyFill="1" applyBorder="1" applyAlignment="1">
      <alignment vertical="center"/>
    </xf>
    <xf numFmtId="0" fontId="5" fillId="5" borderId="1" xfId="0" applyFont="1" applyFill="1" applyBorder="1" applyAlignment="1">
      <alignment horizontal="left" vertical="center" wrapText="1"/>
    </xf>
    <xf numFmtId="5" fontId="3" fillId="5" borderId="6" xfId="0" applyNumberFormat="1" applyFont="1" applyFill="1" applyBorder="1" applyAlignment="1">
      <alignment horizontal="center" vertical="center"/>
    </xf>
    <xf numFmtId="5" fontId="3" fillId="5" borderId="25" xfId="0" applyNumberFormat="1" applyFont="1" applyFill="1" applyBorder="1" applyAlignment="1">
      <alignment horizontal="center" vertical="center"/>
    </xf>
    <xf numFmtId="0" fontId="12" fillId="4" borderId="0" xfId="0" applyFont="1" applyFill="1" applyAlignment="1">
      <alignment horizontal="left" vertical="center" wrapText="1"/>
    </xf>
    <xf numFmtId="0" fontId="13" fillId="4" borderId="0" xfId="0" applyFont="1" applyFill="1" applyAlignment="1">
      <alignment horizontal="left" vertical="center" wrapText="1"/>
    </xf>
    <xf numFmtId="0" fontId="14" fillId="4" borderId="0" xfId="0" applyFont="1" applyFill="1" applyAlignment="1">
      <alignment horizontal="center" vertical="center" wrapText="1"/>
    </xf>
    <xf numFmtId="0" fontId="15" fillId="4" borderId="0" xfId="0" applyFont="1" applyFill="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wrapText="1"/>
    </xf>
    <xf numFmtId="0" fontId="5" fillId="5" borderId="10"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3" fillId="5" borderId="22" xfId="0" applyFont="1" applyFill="1" applyBorder="1" applyAlignment="1">
      <alignment horizontal="left" vertical="center" wrapText="1"/>
    </xf>
    <xf numFmtId="5" fontId="3" fillId="5" borderId="23" xfId="0" applyNumberFormat="1" applyFont="1" applyFill="1" applyBorder="1" applyAlignment="1">
      <alignment horizontal="center" vertical="center"/>
    </xf>
    <xf numFmtId="5" fontId="3" fillId="5" borderId="18" xfId="0" applyNumberFormat="1" applyFont="1" applyFill="1" applyBorder="1" applyAlignment="1">
      <alignment horizontal="center" vertical="center"/>
    </xf>
    <xf numFmtId="0" fontId="4" fillId="5" borderId="27"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13" fillId="4" borderId="0" xfId="0" applyFont="1" applyFill="1" applyAlignment="1">
      <alignment vertical="center" wrapText="1"/>
    </xf>
    <xf numFmtId="0" fontId="3" fillId="5" borderId="0" xfId="0" applyFont="1" applyFill="1" applyAlignment="1">
      <alignment horizontal="justify" vertical="center" wrapText="1"/>
    </xf>
    <xf numFmtId="0" fontId="5" fillId="5" borderId="0" xfId="0" applyFont="1" applyFill="1" applyAlignment="1">
      <alignment horizontal="justify" vertical="center" wrapText="1"/>
    </xf>
    <xf numFmtId="0" fontId="16" fillId="5" borderId="0" xfId="0" applyFont="1" applyFill="1" applyAlignment="1">
      <alignment horizontal="justify" vertical="center" wrapText="1"/>
    </xf>
    <xf numFmtId="164" fontId="2" fillId="2" borderId="2" xfId="0" applyNumberFormat="1" applyFont="1" applyFill="1" applyBorder="1" applyAlignment="1">
      <alignment horizontal="right" vertical="center" wrapText="1"/>
    </xf>
    <xf numFmtId="164" fontId="2" fillId="2" borderId="3" xfId="0" applyNumberFormat="1" applyFont="1" applyFill="1" applyBorder="1" applyAlignment="1">
      <alignment horizontal="right" vertical="center" wrapText="1"/>
    </xf>
    <xf numFmtId="164" fontId="2" fillId="2" borderId="14" xfId="0" applyNumberFormat="1" applyFont="1" applyFill="1" applyBorder="1" applyAlignment="1">
      <alignment horizontal="right" vertical="center" wrapText="1"/>
    </xf>
    <xf numFmtId="164" fontId="2" fillId="2" borderId="26" xfId="0" applyNumberFormat="1" applyFont="1" applyFill="1" applyBorder="1" applyAlignment="1">
      <alignment horizontal="right" vertical="center" wrapText="1"/>
    </xf>
    <xf numFmtId="164" fontId="2" fillId="2" borderId="16" xfId="0" applyNumberFormat="1" applyFont="1" applyFill="1" applyBorder="1" applyAlignment="1">
      <alignment horizontal="right" vertical="center" wrapText="1"/>
    </xf>
    <xf numFmtId="164" fontId="2" fillId="2" borderId="17" xfId="0" applyNumberFormat="1" applyFont="1" applyFill="1" applyBorder="1" applyAlignment="1">
      <alignment horizontal="right" vertical="center" wrapText="1"/>
    </xf>
    <xf numFmtId="164" fontId="4" fillId="5" borderId="5" xfId="0" applyNumberFormat="1" applyFont="1" applyFill="1" applyBorder="1" applyAlignment="1">
      <alignment horizontal="right" vertical="top"/>
    </xf>
    <xf numFmtId="164" fontId="4" fillId="5" borderId="0" xfId="0" applyNumberFormat="1" applyFont="1" applyFill="1" applyBorder="1" applyAlignment="1">
      <alignment horizontal="right" vertical="top"/>
    </xf>
    <xf numFmtId="164" fontId="4" fillId="5" borderId="11" xfId="0" applyNumberFormat="1" applyFont="1" applyFill="1" applyBorder="1" applyAlignment="1">
      <alignment horizontal="right" vertical="top"/>
    </xf>
    <xf numFmtId="164" fontId="2" fillId="2" borderId="18" xfId="0"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2" fillId="2" borderId="12" xfId="0" applyNumberFormat="1" applyFont="1" applyFill="1" applyBorder="1" applyAlignment="1">
      <alignment horizontal="right" vertical="center" wrapText="1"/>
    </xf>
    <xf numFmtId="164" fontId="2" fillId="2" borderId="15" xfId="0" applyNumberFormat="1" applyFont="1" applyFill="1" applyBorder="1" applyAlignment="1">
      <alignment horizontal="right" vertical="center" wrapText="1"/>
    </xf>
    <xf numFmtId="164" fontId="4" fillId="5" borderId="5" xfId="0" applyNumberFormat="1" applyFont="1" applyFill="1" applyBorder="1" applyAlignment="1">
      <alignment horizontal="right" vertical="center"/>
    </xf>
    <xf numFmtId="164" fontId="4" fillId="5" borderId="0" xfId="0" applyNumberFormat="1" applyFont="1" applyFill="1" applyBorder="1" applyAlignment="1">
      <alignment horizontal="right" vertical="center"/>
    </xf>
    <xf numFmtId="164" fontId="4" fillId="5" borderId="11" xfId="0" applyNumberFormat="1" applyFont="1" applyFill="1" applyBorder="1" applyAlignment="1">
      <alignment horizontal="right" vertical="center"/>
    </xf>
    <xf numFmtId="164" fontId="2" fillId="2" borderId="20" xfId="0" applyNumberFormat="1" applyFont="1" applyFill="1" applyBorder="1" applyAlignment="1">
      <alignment horizontal="right" vertical="center" wrapText="1"/>
    </xf>
    <xf numFmtId="164" fontId="2" fillId="2" borderId="19" xfId="0" applyNumberFormat="1" applyFont="1" applyFill="1" applyBorder="1" applyAlignment="1">
      <alignment horizontal="right" vertical="center" wrapText="1"/>
    </xf>
    <xf numFmtId="164" fontId="2" fillId="2" borderId="21" xfId="0" applyNumberFormat="1" applyFont="1" applyFill="1" applyBorder="1" applyAlignment="1">
      <alignment horizontal="right" vertical="center" wrapText="1"/>
    </xf>
  </cellXfs>
  <cellStyles count="1">
    <cellStyle name="Normal" xfId="0" builtinId="0"/>
  </cellStyles>
  <dxfs count="198">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ActualExpenses" displayName="ActualExpenses" ref="B13:O18" totalsRowCount="1" headerRowDxfId="197" dataDxfId="195" headerRowBorderDxfId="196" tableBorderDxfId="194" totalsRowBorderDxfId="193">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EXPENSES" totalsRowLabel="Total Expenses" dataDxfId="192" totalsRowDxfId="13"/>
    <tableColumn id="2" xr3:uid="{F9AB3C51-D120-44E2-9F99-D86B2E04E398}" name="JAN" totalsRowFunction="custom" dataDxfId="191" totalsRowDxfId="12">
      <totalsRowFormula>IF(SUM(C14:C17)=0,"",SUM(C14:C17))</totalsRowFormula>
    </tableColumn>
    <tableColumn id="3" xr3:uid="{9D6A49A1-08F0-4031-B144-61B97864F2CC}" name="FEB" totalsRowFunction="custom" dataDxfId="190" totalsRowDxfId="11">
      <totalsRowFormula>IF(SUM(D14:D17)=0,"",SUM(D14:D17))</totalsRowFormula>
    </tableColumn>
    <tableColumn id="4" xr3:uid="{E9226934-27A2-4D2A-B30C-5FFDFD602D7D}" name="MAR" totalsRowFunction="custom" dataDxfId="189" totalsRowDxfId="10">
      <totalsRowFormula>IF(SUM(E14:E17)=0,"",SUM(E14:E17))</totalsRowFormula>
    </tableColumn>
    <tableColumn id="5" xr3:uid="{7BB0A603-A9B1-4FD8-A545-40D145AB6659}" name="APR" totalsRowFunction="custom" dataDxfId="188" totalsRowDxfId="9">
      <totalsRowFormula>IF(SUM(F14:F17)=0,"",SUM(F14:F17))</totalsRowFormula>
    </tableColumn>
    <tableColumn id="6" xr3:uid="{BCB21D34-0FDF-460A-BEF1-5992049064AD}" name="MAY" totalsRowFunction="custom" dataDxfId="187" totalsRowDxfId="8">
      <totalsRowFormula>IF(SUM(G14:G17)=0,"",SUM(G14:G17))</totalsRowFormula>
    </tableColumn>
    <tableColumn id="7" xr3:uid="{B39E89BC-2C0C-47AB-BA19-A23901536D77}" name="JUN" totalsRowFunction="custom" dataDxfId="186" totalsRowDxfId="7">
      <totalsRowFormula>IF(SUM(H14:H17)=0,"",SUM(H14:H17))</totalsRowFormula>
    </tableColumn>
    <tableColumn id="8" xr3:uid="{E5B06129-F206-44A6-870F-4639CB35F734}" name="JUL" totalsRowFunction="custom" dataDxfId="185" totalsRowDxfId="6">
      <totalsRowFormula>IF(SUM(I14:I17)=0,"",SUM(I14:I17))</totalsRowFormula>
    </tableColumn>
    <tableColumn id="9" xr3:uid="{D0D7329F-1D1C-4762-9C9E-44490C667E4C}" name="AUG" totalsRowFunction="custom" dataDxfId="184" totalsRowDxfId="5">
      <totalsRowFormula>IF(SUM(J14:J17)=0,"",SUM(J14:J17))</totalsRowFormula>
    </tableColumn>
    <tableColumn id="10" xr3:uid="{DA494471-174A-41CD-9D01-96031F4EB142}" name="SEP" totalsRowFunction="custom" dataDxfId="183" totalsRowDxfId="4">
      <totalsRowFormula>IF(SUM(K14:K17)=0,"",SUM(K14:K17))</totalsRowFormula>
    </tableColumn>
    <tableColumn id="11" xr3:uid="{1D757802-8414-47FB-BDB9-5ABB9C485642}" name="OCT" totalsRowFunction="custom" dataDxfId="182" totalsRowDxfId="3">
      <totalsRowFormula>IF(SUM(L14:L17)=0,"",SUM(L14:L17))</totalsRowFormula>
    </tableColumn>
    <tableColumn id="12" xr3:uid="{715DFEE2-D538-404C-8DA6-A60BF9D5D61A}" name="NOV" totalsRowFunction="custom" dataDxfId="181" totalsRowDxfId="2">
      <totalsRowFormula>IF(SUM(M14:M17)=0,"",SUM(M14:M17))</totalsRowFormula>
    </tableColumn>
    <tableColumn id="13" xr3:uid="{48BDE33F-3406-4125-AA39-AF112CD256DC}" name="DEC" totalsRowFunction="custom" dataDxfId="180" totalsRowDxfId="1">
      <totalsRowFormula>IF(SUM(N14:N17)=0,"",SUM(N14:N17))</totalsRowFormula>
    </tableColumn>
    <tableColumn id="14" xr3:uid="{DE501D6E-2A90-4303-912C-3BD157EE9F6C}" name="YTD" totalsRowFunction="custom" dataDxfId="179" totalsRowDxfId="0">
      <calculatedColumnFormula>SUM(C14:N14)</calculatedColumnFormula>
      <totalsRowFormula>SUM(ActualExpenses[[#Totals],[JAN]:[DEC]])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Expenses items and values for each month in this table. Year to Date, and Total Expenses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ActualRevenue" displayName="ActualRevenue" ref="B4:O9" totalsRowCount="1" headerRowDxfId="178" dataDxfId="176" headerRowBorderDxfId="177" tableBorderDxfId="175" totalsRowBorderDxfId="174">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EVENUE" totalsRowLabel="Net Sales" dataDxfId="173" totalsRowDxfId="27"/>
    <tableColumn id="2" xr3:uid="{FCEEBF47-61A1-45D9-8887-771D9FEAEC1A}" name="JAN" totalsRowFunction="sum" dataDxfId="172" totalsRowDxfId="26"/>
    <tableColumn id="3" xr3:uid="{F04D843E-EECB-469A-B411-15BD17F1E5BB}" name="FEB" totalsRowFunction="sum" dataDxfId="171" totalsRowDxfId="25"/>
    <tableColumn id="4" xr3:uid="{BCDEE6EC-CDA9-4C65-A8C6-6DE4EBEEEE74}" name="MAR" totalsRowFunction="sum" dataDxfId="170" totalsRowDxfId="24"/>
    <tableColumn id="5" xr3:uid="{30A6C384-BAED-4B05-974C-463D2C79EA9F}" name="APR" totalsRowFunction="sum" dataDxfId="169" totalsRowDxfId="23"/>
    <tableColumn id="6" xr3:uid="{8DD5E57F-E567-4D79-A269-C4F8DE158B0D}" name="MAY" totalsRowFunction="sum" dataDxfId="168" totalsRowDxfId="22"/>
    <tableColumn id="7" xr3:uid="{351DCA6D-33D9-481E-8D59-8A914590BBC9}" name="JUN" totalsRowFunction="sum" dataDxfId="167" totalsRowDxfId="21"/>
    <tableColumn id="8" xr3:uid="{47D5B0E3-47FD-4021-84D1-3556FB866818}" name="JUL" totalsRowFunction="sum" dataDxfId="166" totalsRowDxfId="20"/>
    <tableColumn id="9" xr3:uid="{1F7D3722-33F9-47EC-B520-E0BC4506BF00}" name="AUG" totalsRowFunction="sum" dataDxfId="165" totalsRowDxfId="19"/>
    <tableColumn id="10" xr3:uid="{6A0FEE84-7C74-406D-8D16-812EA8F8E679}" name="SEP" totalsRowFunction="sum" dataDxfId="164" totalsRowDxfId="18"/>
    <tableColumn id="11" xr3:uid="{87FE37A0-0E08-4148-8503-E93A0D76B669}" name="OCT" totalsRowFunction="sum" dataDxfId="163" totalsRowDxfId="17"/>
    <tableColumn id="12" xr3:uid="{F348984A-AC79-40C2-A5C7-95B21F89BD98}" name="NOV" totalsRowFunction="sum" dataDxfId="162" totalsRowDxfId="16"/>
    <tableColumn id="13" xr3:uid="{47597844-517F-4255-8D4B-703CEF331EB8}" name="DEC" totalsRowFunction="sum" dataDxfId="161" totalsRowDxfId="15"/>
    <tableColumn id="14" xr3:uid="{3544716F-16C1-45BE-A576-2F4FA1D35059}" name="YTD" totalsRowFunction="custom" dataDxfId="160" totalsRowDxfId="14">
      <calculatedColumnFormula>SUM(C5:N5)</calculatedColumnFormula>
      <totalsRowFormula>SUM(ActualRevenue[[#Totals],[JAN]:[DEC]])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SampleRevenue" displayName="SampleRevenue" ref="B4:O9" totalsRowCount="1" headerRowDxfId="159" dataDxfId="157" headerRowBorderDxfId="158" tableBorderDxfId="156" totalsRowBorderDxfId="155">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EVENUE" totalsRowLabel="Net Sales" dataDxfId="154" totalsRowDxfId="55"/>
    <tableColumn id="2" xr3:uid="{6F71BE86-3A6A-44CF-BA24-67CE15CFF1AA}" name="AUG" totalsRowFunction="sum" dataDxfId="153" totalsRowDxfId="54"/>
    <tableColumn id="3" xr3:uid="{344A2324-51D5-43B1-9256-904C3377FAAC}" name="SEP" totalsRowLabel="$0 " dataDxfId="152" totalsRowDxfId="53"/>
    <tableColumn id="4" xr3:uid="{32D1243A-49C3-4CCF-8DC0-4FF36670ECB8}" name="OCT" totalsRowLabel="$0 " dataDxfId="151" totalsRowDxfId="52"/>
    <tableColumn id="5" xr3:uid="{E58EDC04-C08C-4B17-B3FF-CB5FC4D1CDEB}" name="NOV" totalsRowFunction="sum" dataDxfId="150" totalsRowDxfId="51"/>
    <tableColumn id="6" xr3:uid="{357A1611-2716-4CD1-9B15-E4B4BB31DA75}" name="DEC" totalsRowLabel="$0 " dataDxfId="149" totalsRowDxfId="50"/>
    <tableColumn id="7" xr3:uid="{D0CA2BE1-8101-4A67-8EB8-5A97AB6EFFB3}" name="JAN" totalsRowLabel="$0 " dataDxfId="148" totalsRowDxfId="49"/>
    <tableColumn id="8" xr3:uid="{761577CD-DF5A-45E4-B998-5C873D93A720}" name="FEB" totalsRowLabel="$0 " dataDxfId="147" totalsRowDxfId="48"/>
    <tableColumn id="9" xr3:uid="{AB3D73BA-7970-418A-B396-445EF75A576D}" name="MAR" totalsRowFunction="sum" dataDxfId="146" totalsRowDxfId="47"/>
    <tableColumn id="10" xr3:uid="{17C76D3D-BB2E-4517-88EF-6B138B14C035}" name="APR" totalsRowLabel="$0 " dataDxfId="145" totalsRowDxfId="46"/>
    <tableColumn id="11" xr3:uid="{D080C1CD-6445-4B59-AC23-2FED7916A228}" name="MAY" totalsRowFunction="sum" dataDxfId="144" totalsRowDxfId="45"/>
    <tableColumn id="12" xr3:uid="{524EA6F5-D12F-4379-9CE9-7FA2CCF0431D}" name="JUN" totalsRowLabel="$0 " dataDxfId="143" totalsRowDxfId="44"/>
    <tableColumn id="13" xr3:uid="{A41F4D35-542E-4E01-B914-D2A98858B288}" name="JUL" totalsRowFunction="sum" dataDxfId="142" totalsRowDxfId="43"/>
    <tableColumn id="14" xr3:uid="{FC4E26E8-EE24-4999-B1E9-055E95D5AFDC}" name="YTD" totalsRowFunction="custom" dataDxfId="141" totalsRowDxfId="42">
      <calculatedColumnFormula>SUM(C5:N5)</calculatedColumnFormula>
      <totalsRowFormula>SUM(SampleRevenue[[#Totals],[AUG]:[JUL]])</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3:O27" totalsRowCount="1" headerRowDxfId="140" dataDxfId="138" headerRowBorderDxfId="139" tableBorderDxfId="137" totalsRowBorderDxfId="136">
  <autoFilter ref="B13:O26"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EXPENSES" totalsRowLabel="Total Expenses" dataDxfId="135" totalsRowDxfId="41"/>
    <tableColumn id="2" xr3:uid="{E03834F3-D0D7-46A0-B98F-60B4773A32C5}" name="AUG" totalsRowFunction="custom" dataDxfId="134" totalsRowDxfId="40">
      <totalsRowFormula>IF(SUM(C14:C26)=0,"",SUM(C14:C26))</totalsRowFormula>
    </tableColumn>
    <tableColumn id="3" xr3:uid="{1EA320D6-4F41-4E95-B87D-0076FF2890CD}" name="SEP" totalsRowFunction="custom" dataDxfId="133" totalsRowDxfId="39">
      <totalsRowFormula>IF(SUM(D14:D26)=0,"",SUM(D14:D26))</totalsRowFormula>
    </tableColumn>
    <tableColumn id="4" xr3:uid="{AC0744F4-6F59-4428-8C20-6391D0E68B8A}" name="OCT" totalsRowFunction="custom" dataDxfId="132" totalsRowDxfId="38">
      <totalsRowFormula>IF(SUM(E14:E26)=0,"",SUM(E14:E26))</totalsRowFormula>
    </tableColumn>
    <tableColumn id="5" xr3:uid="{D8BD7CE4-0575-4B27-9F50-75A09DBCDAE7}" name="NOV" totalsRowFunction="custom" dataDxfId="131" totalsRowDxfId="37">
      <totalsRowFormula>IF(SUM(F14:F26)=0,"",SUM(F14:F26))</totalsRowFormula>
    </tableColumn>
    <tableColumn id="6" xr3:uid="{ACA71B98-0856-4318-97FA-0AECD80D1563}" name="DEC" totalsRowFunction="custom" dataDxfId="130" totalsRowDxfId="36">
      <totalsRowFormula>IF(SUM(G14:G26)=0,"",SUM(G14:G26))</totalsRowFormula>
    </tableColumn>
    <tableColumn id="7" xr3:uid="{73CF63C3-C2F9-4A0D-B947-64BB530317A6}" name="JAN" totalsRowFunction="custom" dataDxfId="129" totalsRowDxfId="35">
      <totalsRowFormula>IF(SUM(H14:H26)=0,"",SUM(H14:H26))</totalsRowFormula>
    </tableColumn>
    <tableColumn id="8" xr3:uid="{A5673B38-540B-447D-9A7E-70EC279D8A2E}" name="FEB" totalsRowFunction="custom" dataDxfId="128" totalsRowDxfId="34">
      <totalsRowFormula>IF(SUM(I14:I26)=0,"",SUM(I14:I26))</totalsRowFormula>
    </tableColumn>
    <tableColumn id="9" xr3:uid="{6C31C80A-0918-430D-8F7F-2EB46A15D855}" name="MAR" totalsRowFunction="custom" dataDxfId="127" totalsRowDxfId="33">
      <totalsRowFormula>IF(SUM(J14:J26)=0,"",SUM(J14:J26))</totalsRowFormula>
    </tableColumn>
    <tableColumn id="10" xr3:uid="{EBADB8E1-1FE3-4518-9C05-096F3E17DB95}" name="APR" totalsRowFunction="custom" dataDxfId="126" totalsRowDxfId="32">
      <totalsRowFormula>IF(SUM(K14:K26)=0,"",SUM(K14:K26))</totalsRowFormula>
    </tableColumn>
    <tableColumn id="11" xr3:uid="{85094905-65A1-4F7D-9403-FB9DA8B79A85}" name="MAY" totalsRowFunction="custom" dataDxfId="125" totalsRowDxfId="31">
      <totalsRowFormula>IF(SUM(L14:L26)=0,"",SUM(L14:L26))</totalsRowFormula>
    </tableColumn>
    <tableColumn id="12" xr3:uid="{425F5D65-754C-4910-8489-CE1D0A044015}" name="JUN" totalsRowFunction="custom" dataDxfId="124" totalsRowDxfId="30">
      <totalsRowFormula>IF(SUM(M14:M26)=0,"",SUM(M14:M26))</totalsRowFormula>
    </tableColumn>
    <tableColumn id="13" xr3:uid="{C70CA751-8454-4D8C-9172-28A0207F88A2}" name="JUL" totalsRowFunction="custom" dataDxfId="123" totalsRowDxfId="29">
      <totalsRowFormula>IF(SUM(N14:N26)=0,"",SUM(N14:N26))</totalsRowFormula>
    </tableColumn>
    <tableColumn id="14" xr3:uid="{72A5AC50-D398-4AF2-8ED7-852A164BD4B5}" name="YTD" totalsRowFunction="custom" dataDxfId="122" totalsRowDxfId="28">
      <calculatedColumnFormula>SUM(C14:N14)</calculatedColumnFormula>
      <totalsRowFormula>SUM(SampleExpenses[[#Totals],[AUG]:[JUL]])</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8A87E1-70A6-814B-B8A2-38DBBFC671D5}" name="SampleRevenue4" displayName="SampleRevenue4" ref="A4:N9" totalsRowCount="1" headerRowDxfId="121" dataDxfId="119" headerRowBorderDxfId="120" tableBorderDxfId="118" totalsRowBorderDxfId="117">
  <autoFilter ref="A4:N8" xr:uid="{B9BC7D3F-F623-C248-9B9A-7B7D7FAFD7FC}"/>
  <tableColumns count="14">
    <tableColumn id="1" xr3:uid="{3E201B8A-B101-114A-8D5F-83D208722711}" name="REVENUE" totalsRowLabel="Net Sales" dataDxfId="116" totalsRowDxfId="69"/>
    <tableColumn id="2" xr3:uid="{2FE94CA9-59E9-A348-91D1-474DFC15155B}" name="AUG" totalsRowFunction="sum" dataDxfId="115" totalsRowDxfId="68"/>
    <tableColumn id="3" xr3:uid="{13107FDA-C5C2-E542-A09C-3061CD7EE9BF}" name="SEP" totalsRowFunction="sum" dataDxfId="114" totalsRowDxfId="67"/>
    <tableColumn id="4" xr3:uid="{AE63DB7A-5A85-8742-A1E8-C3124A0FA9D4}" name="OCT" totalsRowFunction="sum" dataDxfId="113" totalsRowDxfId="66"/>
    <tableColumn id="5" xr3:uid="{8AD807FB-B1A7-104E-BD2F-CD7E1832624C}" name="NOV" totalsRowFunction="sum" dataDxfId="112" totalsRowDxfId="65"/>
    <tableColumn id="6" xr3:uid="{DC32AAF5-ED37-6F49-91B2-3A7D4F91B141}" name="DEC" totalsRowFunction="sum" dataDxfId="111" totalsRowDxfId="64"/>
    <tableColumn id="7" xr3:uid="{83409CCF-E27A-124D-8C1B-439F3202D925}" name="JAN" totalsRowFunction="sum" dataDxfId="110" totalsRowDxfId="63"/>
    <tableColumn id="8" xr3:uid="{A038AEDB-AE32-084E-ADF8-9A1C5344C6A7}" name="FEB" totalsRowFunction="sum" dataDxfId="109" totalsRowDxfId="62"/>
    <tableColumn id="9" xr3:uid="{FD23C8B6-AEB3-C947-9CF5-B340F0D3D43C}" name="MAR" totalsRowFunction="sum" dataDxfId="108" totalsRowDxfId="61"/>
    <tableColumn id="10" xr3:uid="{71DD3479-CC20-E34E-8BA1-3E6A76D81024}" name="APR" totalsRowFunction="sum" dataDxfId="107" totalsRowDxfId="60"/>
    <tableColumn id="11" xr3:uid="{C7792BAE-8179-2C45-A85D-B0DD09439F94}" name="MAY" totalsRowFunction="sum" dataDxfId="106" totalsRowDxfId="59"/>
    <tableColumn id="12" xr3:uid="{1D43BAA2-B129-2049-9343-04E1452B8255}" name="JUN" totalsRowFunction="sum" dataDxfId="105" totalsRowDxfId="58"/>
    <tableColumn id="13" xr3:uid="{93920FA2-1EC1-0549-AF3B-FCA4306DF5AA}" name="JUL" totalsRowFunction="sum" dataDxfId="104" totalsRowDxfId="57"/>
    <tableColumn id="14" xr3:uid="{D98144F1-A2B8-A448-8068-B83D2FD375D6}" name="YTD" totalsRowFunction="custom" dataDxfId="103" totalsRowDxfId="56">
      <calculatedColumnFormula>SUM(B5:M5)</calculatedColumnFormula>
      <totalsRowFormula>SUM(SampleRevenue4[[#Totals],[AUG]:[JUL]])</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2A0F2D-C0FB-454D-BCC3-E4263488CB90}" name="SampleExpenses5" displayName="SampleExpenses5" ref="A13:N29" totalsRowCount="1" headerRowDxfId="102" dataDxfId="100" headerRowBorderDxfId="101" tableBorderDxfId="99" totalsRowBorderDxfId="98">
  <autoFilter ref="A13:N28" xr:uid="{121CF255-8118-6944-BA61-3A76F3DF5C03}"/>
  <tableColumns count="14">
    <tableColumn id="1" xr3:uid="{53389E72-2BA4-E645-9933-A9675A5EFFB9}" name="EXPENSES" totalsRowLabel="Total Expenses" dataDxfId="97" totalsRowDxfId="83"/>
    <tableColumn id="2" xr3:uid="{4E0C0783-E390-7849-B6EB-0785A8BA990B}" name="AUG" totalsRowFunction="custom" dataDxfId="96" totalsRowDxfId="82">
      <totalsRowFormula>IF(SUM(B14:B28)=0,"",SUM(B14:B28))</totalsRowFormula>
    </tableColumn>
    <tableColumn id="3" xr3:uid="{080C748D-F56B-5F44-A5BE-E0E16BCE0149}" name="SEP" totalsRowFunction="custom" dataDxfId="95" totalsRowDxfId="81">
      <totalsRowFormula>IF(SUM(C14:C28)=0,"",SUM(C14:C28))</totalsRowFormula>
    </tableColumn>
    <tableColumn id="4" xr3:uid="{EDA7E693-5065-9E4D-8897-533724DB8B8F}" name="OCT" totalsRowFunction="custom" dataDxfId="94" totalsRowDxfId="80">
      <totalsRowFormula>IF(SUM(D14:D28)=0,"",SUM(D14:D28))</totalsRowFormula>
    </tableColumn>
    <tableColumn id="5" xr3:uid="{1D01A12E-5B28-104B-B0B7-37FFD82DC894}" name="NOV" totalsRowFunction="custom" dataDxfId="93" totalsRowDxfId="79">
      <totalsRowFormula>IF(SUM(E14:E28)=0,"",SUM(E14:E28))</totalsRowFormula>
    </tableColumn>
    <tableColumn id="6" xr3:uid="{E50D2EEA-94E8-5943-B735-3EAD6CE2D9A3}" name="DEC" totalsRowFunction="custom" dataDxfId="92" totalsRowDxfId="78">
      <totalsRowFormula>IF(SUM(F14:F28)=0,"",SUM(F14:F28))</totalsRowFormula>
    </tableColumn>
    <tableColumn id="7" xr3:uid="{6D2A09B5-DE54-F44A-A39F-871C90D72E89}" name="JAN" totalsRowFunction="custom" dataDxfId="91" totalsRowDxfId="77">
      <totalsRowFormula>IF(SUM(G14:G28)=0,"",SUM(G14:G28))</totalsRowFormula>
    </tableColumn>
    <tableColumn id="8" xr3:uid="{582C3790-3A86-9745-9A6C-BA45E0D2E63C}" name="FEB" totalsRowFunction="custom" dataDxfId="90" totalsRowDxfId="76">
      <totalsRowFormula>IF(SUM(H14:H28)=0,"",SUM(H14:H28))</totalsRowFormula>
    </tableColumn>
    <tableColumn id="9" xr3:uid="{53FAB53B-4861-C64C-8DF0-4674AE0B97C6}" name="MAR" totalsRowFunction="custom" dataDxfId="89" totalsRowDxfId="75">
      <totalsRowFormula>IF(SUM(I14:I28)=0,"",SUM(I14:I28))</totalsRowFormula>
    </tableColumn>
    <tableColumn id="10" xr3:uid="{FD7F5DCB-2379-B34D-932B-8C8C7EDA3EE8}" name="APR" totalsRowFunction="custom" dataDxfId="88" totalsRowDxfId="74">
      <totalsRowFormula>IF(SUM(J14:J28)=0,"",SUM(J14:J28))</totalsRowFormula>
    </tableColumn>
    <tableColumn id="11" xr3:uid="{45380F8D-AF2A-B547-B7F7-8AA56BDB1E5D}" name="MAY" totalsRowFunction="custom" dataDxfId="87" totalsRowDxfId="73">
      <totalsRowFormula>IF(SUM(K14:K28)=0,"",SUM(K14:K28))</totalsRowFormula>
    </tableColumn>
    <tableColumn id="12" xr3:uid="{135AC77D-0933-8D42-A9F3-D5FC495D191B}" name="JUN" totalsRowFunction="custom" dataDxfId="86" totalsRowDxfId="72">
      <totalsRowFormula>IF(SUM(L14:L28)=0,"",SUM(L14:L28))</totalsRowFormula>
    </tableColumn>
    <tableColumn id="13" xr3:uid="{0C8CA3C1-E778-464E-AB9E-DD437701CAC9}" name="JUL" totalsRowFunction="custom" dataDxfId="85" totalsRowDxfId="71">
      <totalsRowFormula>IF(SUM(M14:M28)=0,"",SUM(M14:M28))</totalsRowFormula>
    </tableColumn>
    <tableColumn id="14" xr3:uid="{22059994-8995-714D-9C21-AECE864F3C68}" name="YTD" totalsRowFunction="custom" dataDxfId="84" totalsRowDxfId="70">
      <calculatedColumnFormula>SUM(B14:M14)</calculatedColumnFormula>
      <totalsRowFormula>SUM(SampleExpenses5[[#Totals],[AUG]:[JUL]])</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topLeftCell="A2" zoomScaleNormal="100" workbookViewId="0">
      <selection activeCell="B1" sqref="B1"/>
    </sheetView>
  </sheetViews>
  <sheetFormatPr baseColWidth="10" defaultColWidth="9.1640625" defaultRowHeight="15"/>
  <cols>
    <col min="1" max="1" width="2.6640625" style="2" customWidth="1"/>
    <col min="2" max="2" width="99.1640625" style="1" customWidth="1"/>
    <col min="3" max="3" width="2.5" style="1" customWidth="1"/>
    <col min="4" max="16384" width="9.1640625" style="1"/>
  </cols>
  <sheetData>
    <row r="1" spans="1:3" s="4" customFormat="1" ht="30" customHeight="1">
      <c r="A1" s="3"/>
      <c r="B1" s="44" t="s">
        <v>34</v>
      </c>
      <c r="C1" s="3"/>
    </row>
    <row r="2" spans="1:3" s="5" customFormat="1" ht="20" customHeight="1">
      <c r="A2" s="3"/>
      <c r="B2" s="68" t="s">
        <v>37</v>
      </c>
      <c r="C2" s="3"/>
    </row>
    <row r="3" spans="1:3" s="5" customFormat="1" ht="20" customHeight="1">
      <c r="A3" s="3"/>
      <c r="B3" s="68" t="s">
        <v>38</v>
      </c>
      <c r="C3" s="3"/>
    </row>
    <row r="4" spans="1:3" s="5" customFormat="1" ht="20" customHeight="1">
      <c r="A4" s="3"/>
      <c r="B4" s="68" t="s">
        <v>39</v>
      </c>
      <c r="C4" s="3"/>
    </row>
    <row r="5" spans="1:3" s="5" customFormat="1" ht="20" customHeight="1">
      <c r="A5" s="3"/>
      <c r="B5" s="68" t="s">
        <v>52</v>
      </c>
      <c r="C5" s="3"/>
    </row>
    <row r="6" spans="1:3" s="5" customFormat="1" ht="30" customHeight="1">
      <c r="A6" s="3"/>
      <c r="B6" s="69" t="s">
        <v>40</v>
      </c>
      <c r="C6" s="3"/>
    </row>
    <row r="7" spans="1:3" s="5" customFormat="1" ht="28.5" customHeight="1">
      <c r="A7" s="3"/>
      <c r="B7" s="68" t="s">
        <v>35</v>
      </c>
      <c r="C7" s="3"/>
    </row>
    <row r="8" spans="1:3" s="5" customFormat="1" ht="30" customHeight="1">
      <c r="A8" s="3"/>
      <c r="B8" s="68" t="s">
        <v>36</v>
      </c>
      <c r="C8" s="3"/>
    </row>
    <row r="9" spans="1:3" s="5" customFormat="1" ht="12" customHeight="1">
      <c r="A9" s="3"/>
      <c r="B9" s="7"/>
      <c r="C9" s="3"/>
    </row>
    <row r="10" spans="1:3" s="5" customFormat="1">
      <c r="A10" s="3"/>
      <c r="B10" s="6"/>
    </row>
    <row r="11" spans="1:3" s="5" customFormat="1">
      <c r="A11" s="3"/>
      <c r="B11" s="6"/>
    </row>
    <row r="12" spans="1:3" s="5" customFormat="1">
      <c r="A12" s="3"/>
      <c r="B12" s="6"/>
    </row>
    <row r="13" spans="1:3" s="5" customFormat="1">
      <c r="A13" s="3"/>
      <c r="B13" s="6"/>
    </row>
    <row r="14" spans="1:3" s="5" customFormat="1">
      <c r="A14" s="3"/>
      <c r="B14" s="6"/>
    </row>
    <row r="15" spans="1:3" s="5" customFormat="1">
      <c r="A15" s="3"/>
      <c r="B15" s="6"/>
    </row>
    <row r="16" spans="1:3" s="5" customFormat="1">
      <c r="A16" s="3"/>
      <c r="B16" s="6"/>
    </row>
    <row r="17" spans="1:2" s="5" customFormat="1">
      <c r="A17" s="3"/>
      <c r="B17" s="6"/>
    </row>
    <row r="18" spans="1:2" s="5" customFormat="1">
      <c r="A18" s="3"/>
      <c r="B18" s="6"/>
    </row>
    <row r="19" spans="1:2" s="5" customFormat="1">
      <c r="A19" s="3"/>
      <c r="B19" s="6"/>
    </row>
    <row r="20" spans="1:2" s="5" customFormat="1">
      <c r="A20" s="3"/>
      <c r="B20" s="6"/>
    </row>
    <row r="21" spans="1:2" s="5" customFormat="1">
      <c r="A21" s="3"/>
      <c r="B21" s="6"/>
    </row>
    <row r="22" spans="1:2" s="5" customFormat="1">
      <c r="A22" s="3"/>
      <c r="B22" s="6"/>
    </row>
    <row r="23" spans="1:2" s="5" customFormat="1">
      <c r="A23" s="3"/>
      <c r="B23" s="6"/>
    </row>
    <row r="24" spans="1:2" s="5" customFormat="1">
      <c r="A24" s="3"/>
      <c r="B24" s="6"/>
    </row>
    <row r="25" spans="1:2" s="5" customFormat="1">
      <c r="A25" s="3"/>
      <c r="B25" s="6"/>
    </row>
    <row r="26" spans="1:2" s="5" customFormat="1">
      <c r="A26" s="3"/>
      <c r="B26" s="6"/>
    </row>
    <row r="27" spans="1:2" s="5" customFormat="1">
      <c r="A27" s="3"/>
      <c r="B27" s="6"/>
    </row>
    <row r="28" spans="1:2" s="5" customFormat="1">
      <c r="A28" s="3"/>
      <c r="B28" s="6"/>
    </row>
    <row r="29" spans="1:2" s="5" customFormat="1">
      <c r="A29" s="3"/>
      <c r="B29" s="6"/>
    </row>
    <row r="30" spans="1:2" s="5" customFormat="1">
      <c r="A30" s="3"/>
      <c r="B30" s="6"/>
    </row>
    <row r="31" spans="1:2" s="5" customFormat="1">
      <c r="A31" s="3"/>
      <c r="B31" s="6"/>
    </row>
    <row r="32" spans="1:2" s="5" customFormat="1">
      <c r="A32" s="3"/>
      <c r="B32" s="6"/>
    </row>
    <row r="33" spans="1:1" s="5" customFormat="1">
      <c r="A33" s="3"/>
    </row>
    <row r="34" spans="1:1" s="5" customFormat="1">
      <c r="A34" s="3"/>
    </row>
    <row r="35" spans="1:1" s="5" customFormat="1">
      <c r="A35" s="3"/>
    </row>
    <row r="36" spans="1:1" s="5" customFormat="1">
      <c r="A36" s="3"/>
    </row>
    <row r="37" spans="1:1" s="5" customFormat="1">
      <c r="A37" s="3"/>
    </row>
    <row r="38" spans="1:1" s="5" customFormat="1">
      <c r="A38" s="3"/>
    </row>
    <row r="39" spans="1:1" s="5" customFormat="1">
      <c r="A39" s="3"/>
    </row>
    <row r="40" spans="1:1" s="5" customFormat="1">
      <c r="A40" s="3"/>
    </row>
    <row r="41" spans="1:1" s="5" customFormat="1">
      <c r="A41" s="3"/>
    </row>
  </sheetData>
  <pageMargins left="0.7" right="0.7" top="0.75" bottom="0.75" header="0.3" footer="0.3"/>
  <pageSetup orientation="landscape" horizontalDpi="1200" verticalDpi="1200" r:id="rId1"/>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topLeftCell="A5" zoomScaleNormal="100" workbookViewId="0"/>
  </sheetViews>
  <sheetFormatPr baseColWidth="10" defaultColWidth="9.1640625" defaultRowHeight="15"/>
  <cols>
    <col min="1" max="1" width="2.6640625" style="59" customWidth="1"/>
    <col min="2" max="2" width="99.1640625" style="1" customWidth="1"/>
    <col min="3" max="3" width="2.5" style="1" customWidth="1"/>
    <col min="4" max="16384" width="9.1640625" style="1"/>
  </cols>
  <sheetData>
    <row r="1" spans="1:3" s="4" customFormat="1" ht="30" customHeight="1">
      <c r="A1" s="55" t="s">
        <v>41</v>
      </c>
      <c r="B1" s="44" t="s">
        <v>0</v>
      </c>
      <c r="C1" s="3"/>
    </row>
    <row r="2" spans="1:3" s="5" customFormat="1" ht="79.25" customHeight="1">
      <c r="A2" s="67" t="s">
        <v>42</v>
      </c>
      <c r="B2" s="68" t="s">
        <v>1</v>
      </c>
      <c r="C2" s="3"/>
    </row>
    <row r="3" spans="1:3" s="5" customFormat="1" ht="73.25" customHeight="1">
      <c r="A3" s="55" t="s">
        <v>43</v>
      </c>
      <c r="B3" s="68" t="s">
        <v>67</v>
      </c>
      <c r="C3" s="3"/>
    </row>
    <row r="4" spans="1:3" s="5" customFormat="1" ht="78.5" customHeight="1">
      <c r="A4" s="67" t="s">
        <v>44</v>
      </c>
      <c r="B4" s="68" t="s">
        <v>68</v>
      </c>
      <c r="C4" s="3"/>
    </row>
    <row r="5" spans="1:3" s="5" customFormat="1" ht="59" customHeight="1">
      <c r="A5" s="55" t="s">
        <v>45</v>
      </c>
      <c r="B5" s="70" t="s">
        <v>2</v>
      </c>
      <c r="C5" s="3"/>
    </row>
    <row r="6" spans="1:3" s="5" customFormat="1" ht="79.25" customHeight="1">
      <c r="A6" s="55" t="s">
        <v>46</v>
      </c>
      <c r="B6" s="68" t="s">
        <v>65</v>
      </c>
      <c r="C6" s="3"/>
    </row>
    <row r="7" spans="1:3" s="5" customFormat="1" ht="68" customHeight="1">
      <c r="A7" s="55" t="s">
        <v>47</v>
      </c>
      <c r="B7" s="68" t="s">
        <v>66</v>
      </c>
      <c r="C7" s="3"/>
    </row>
    <row r="8" spans="1:3" s="5" customFormat="1">
      <c r="A8" s="55"/>
      <c r="B8" s="7"/>
      <c r="C8" s="3"/>
    </row>
    <row r="9" spans="1:3" s="5" customFormat="1">
      <c r="A9" s="55"/>
      <c r="B9" s="6"/>
    </row>
    <row r="10" spans="1:3" s="5" customFormat="1">
      <c r="A10" s="55"/>
      <c r="B10" s="6"/>
    </row>
    <row r="11" spans="1:3" s="5" customFormat="1">
      <c r="A11" s="55"/>
      <c r="B11" s="6"/>
    </row>
    <row r="12" spans="1:3" s="5" customFormat="1">
      <c r="A12" s="55"/>
      <c r="B12" s="6"/>
    </row>
    <row r="13" spans="1:3" s="5" customFormat="1">
      <c r="A13" s="55"/>
      <c r="B13" s="6"/>
    </row>
    <row r="14" spans="1:3" s="5" customFormat="1">
      <c r="A14" s="55"/>
      <c r="B14" s="6"/>
    </row>
    <row r="15" spans="1:3" s="5" customFormat="1">
      <c r="A15" s="55"/>
      <c r="B15" s="6"/>
    </row>
    <row r="16" spans="1:3" s="5" customFormat="1">
      <c r="A16" s="55"/>
      <c r="B16" s="6"/>
    </row>
    <row r="17" spans="1:2" s="5" customFormat="1">
      <c r="A17" s="55"/>
      <c r="B17" s="6"/>
    </row>
    <row r="18" spans="1:2" s="5" customFormat="1">
      <c r="A18" s="55"/>
      <c r="B18" s="6"/>
    </row>
    <row r="19" spans="1:2" s="5" customFormat="1">
      <c r="A19" s="55"/>
      <c r="B19" s="6"/>
    </row>
    <row r="20" spans="1:2" s="5" customFormat="1">
      <c r="A20" s="55"/>
      <c r="B20" s="6"/>
    </row>
    <row r="21" spans="1:2" s="5" customFormat="1">
      <c r="A21" s="55"/>
      <c r="B21" s="6"/>
    </row>
    <row r="22" spans="1:2" s="5" customFormat="1">
      <c r="A22" s="55"/>
      <c r="B22" s="6"/>
    </row>
    <row r="23" spans="1:2" s="5" customFormat="1">
      <c r="A23" s="55"/>
      <c r="B23" s="6"/>
    </row>
    <row r="24" spans="1:2" s="5" customFormat="1">
      <c r="A24" s="55"/>
      <c r="B24" s="6"/>
    </row>
    <row r="25" spans="1:2" s="5" customFormat="1">
      <c r="A25" s="55"/>
      <c r="B25" s="6"/>
    </row>
    <row r="26" spans="1:2" s="5" customFormat="1">
      <c r="A26" s="55"/>
      <c r="B26" s="6"/>
    </row>
    <row r="27" spans="1:2" s="5" customFormat="1">
      <c r="A27" s="55"/>
      <c r="B27" s="6"/>
    </row>
    <row r="28" spans="1:2" s="5" customFormat="1">
      <c r="A28" s="55"/>
      <c r="B28" s="6"/>
    </row>
    <row r="29" spans="1:2" s="5" customFormat="1">
      <c r="A29" s="55"/>
      <c r="B29" s="6"/>
    </row>
    <row r="30" spans="1:2" s="5" customFormat="1">
      <c r="A30" s="55"/>
      <c r="B30" s="6"/>
    </row>
    <row r="31" spans="1:2" s="5" customFormat="1">
      <c r="A31" s="55"/>
      <c r="B31" s="6"/>
    </row>
    <row r="32" spans="1:2" s="5" customFormat="1">
      <c r="A32" s="55"/>
    </row>
    <row r="33" spans="1:1" s="5" customFormat="1">
      <c r="A33" s="55"/>
    </row>
    <row r="34" spans="1:1" s="5" customFormat="1">
      <c r="A34" s="55"/>
    </row>
    <row r="35" spans="1:1" s="5" customFormat="1">
      <c r="A35" s="55"/>
    </row>
    <row r="36" spans="1:1" s="5" customFormat="1">
      <c r="A36" s="55"/>
    </row>
    <row r="37" spans="1:1" s="5" customFormat="1">
      <c r="A37" s="55"/>
    </row>
    <row r="38" spans="1:1" s="5" customFormat="1">
      <c r="A38" s="55"/>
    </row>
    <row r="39" spans="1:1" s="5" customFormat="1">
      <c r="A39" s="55"/>
    </row>
    <row r="40" spans="1:1" s="5" customFormat="1">
      <c r="A40" s="55"/>
    </row>
  </sheetData>
  <pageMargins left="0.7" right="0.7" top="0.75" bottom="0.75" header="0.3" footer="0.3"/>
  <pageSetup orientation="landscape" horizontalDpi="1200" verticalDpi="1200"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election activeCell="N18" sqref="N18"/>
    </sheetView>
  </sheetViews>
  <sheetFormatPr baseColWidth="10" defaultColWidth="9.1640625" defaultRowHeight="30" customHeight="1"/>
  <cols>
    <col min="1" max="1" width="2.6640625" style="59" customWidth="1"/>
    <col min="2" max="2" width="42.33203125" style="1" customWidth="1"/>
    <col min="3" max="14" width="14.6640625" style="1" customWidth="1"/>
    <col min="15" max="15" width="14.6640625" style="43" customWidth="1"/>
    <col min="16" max="16" width="2.1640625" style="1" customWidth="1"/>
    <col min="17" max="62" width="8.83203125" style="30" customWidth="1"/>
    <col min="63" max="80" width="8.83203125" style="1" customWidth="1"/>
    <col min="81" max="16384" width="9.1640625" style="1"/>
  </cols>
  <sheetData>
    <row r="1" spans="1:62" s="17" customFormat="1" ht="20" customHeight="1">
      <c r="A1" s="54" t="s">
        <v>49</v>
      </c>
      <c r="B1" s="48" t="s">
        <v>3</v>
      </c>
      <c r="C1" s="49"/>
      <c r="D1" s="49"/>
      <c r="E1" s="49"/>
      <c r="F1" s="49"/>
      <c r="G1" s="49"/>
      <c r="H1" s="49"/>
      <c r="I1" s="49"/>
      <c r="J1" s="49"/>
      <c r="K1" s="49"/>
      <c r="L1" s="49"/>
      <c r="M1" s="49"/>
      <c r="N1" s="49"/>
      <c r="O1" s="50"/>
      <c r="P1" s="16"/>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row>
    <row r="2" spans="1:62" s="18" customFormat="1" ht="20" customHeight="1">
      <c r="A2" s="54" t="s">
        <v>48</v>
      </c>
      <c r="B2" s="13" t="e">
        <f>#REF!</f>
        <v>#REF!</v>
      </c>
      <c r="C2" s="77">
        <f ca="1">TODAY()</f>
        <v>43932</v>
      </c>
      <c r="D2" s="78"/>
      <c r="E2" s="78"/>
      <c r="F2" s="78"/>
      <c r="G2" s="78"/>
      <c r="H2" s="78"/>
      <c r="I2" s="78"/>
      <c r="J2" s="78"/>
      <c r="K2" s="78"/>
      <c r="L2" s="78"/>
      <c r="M2" s="78"/>
      <c r="N2" s="78"/>
      <c r="O2" s="79"/>
      <c r="P2" s="14"/>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row>
    <row r="3" spans="1:62" s="5" customFormat="1" ht="9" customHeight="1">
      <c r="A3" s="55"/>
      <c r="B3" s="80"/>
      <c r="C3" s="81"/>
      <c r="D3" s="81"/>
      <c r="E3" s="81"/>
      <c r="F3" s="81"/>
      <c r="G3" s="81"/>
      <c r="H3" s="81"/>
      <c r="I3" s="81"/>
      <c r="J3" s="81"/>
      <c r="K3" s="81"/>
      <c r="L3" s="81"/>
      <c r="M3" s="81"/>
      <c r="N3" s="81"/>
      <c r="O3" s="82"/>
      <c r="P3" s="3"/>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row>
    <row r="4" spans="1:62" s="18" customFormat="1" ht="20" customHeight="1" thickBot="1">
      <c r="A4" s="54" t="s">
        <v>53</v>
      </c>
      <c r="B4" s="61" t="s">
        <v>4</v>
      </c>
      <c r="C4" s="65" t="s">
        <v>5</v>
      </c>
      <c r="D4" s="65" t="s">
        <v>6</v>
      </c>
      <c r="E4" s="65" t="s">
        <v>7</v>
      </c>
      <c r="F4" s="65" t="s">
        <v>8</v>
      </c>
      <c r="G4" s="65" t="s">
        <v>9</v>
      </c>
      <c r="H4" s="65" t="s">
        <v>10</v>
      </c>
      <c r="I4" s="65" t="s">
        <v>11</v>
      </c>
      <c r="J4" s="65" t="s">
        <v>12</v>
      </c>
      <c r="K4" s="65" t="s">
        <v>13</v>
      </c>
      <c r="L4" s="65" t="s">
        <v>14</v>
      </c>
      <c r="M4" s="65" t="s">
        <v>15</v>
      </c>
      <c r="N4" s="65" t="s">
        <v>16</v>
      </c>
      <c r="O4" s="66" t="s">
        <v>17</v>
      </c>
      <c r="P4" s="14"/>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row>
    <row r="5" spans="1:62" s="19" customFormat="1" ht="16.25" customHeight="1" thickTop="1">
      <c r="A5" s="56"/>
      <c r="B5" s="62" t="s">
        <v>18</v>
      </c>
      <c r="C5" s="63">
        <v>0</v>
      </c>
      <c r="D5" s="63">
        <v>0</v>
      </c>
      <c r="E5" s="63">
        <v>0</v>
      </c>
      <c r="F5" s="63">
        <v>0</v>
      </c>
      <c r="G5" s="63">
        <v>0</v>
      </c>
      <c r="H5" s="63">
        <v>0</v>
      </c>
      <c r="I5" s="63">
        <v>0</v>
      </c>
      <c r="J5" s="63">
        <v>0</v>
      </c>
      <c r="K5" s="63">
        <v>0</v>
      </c>
      <c r="L5" s="63">
        <v>0</v>
      </c>
      <c r="M5" s="63">
        <v>0</v>
      </c>
      <c r="N5" s="63">
        <v>0</v>
      </c>
      <c r="O5" s="64">
        <f>SUM(C5:N5)</f>
        <v>0</v>
      </c>
      <c r="P5" s="15"/>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row>
    <row r="6" spans="1:62" s="19" customFormat="1" ht="16.25" customHeight="1">
      <c r="A6" s="56"/>
      <c r="B6" s="36" t="s">
        <v>19</v>
      </c>
      <c r="C6" s="21">
        <v>0</v>
      </c>
      <c r="D6" s="21">
        <v>0</v>
      </c>
      <c r="E6" s="21">
        <v>0</v>
      </c>
      <c r="F6" s="21">
        <v>0</v>
      </c>
      <c r="G6" s="21">
        <v>0</v>
      </c>
      <c r="H6" s="21">
        <v>0</v>
      </c>
      <c r="I6" s="21">
        <v>0</v>
      </c>
      <c r="J6" s="21">
        <v>0</v>
      </c>
      <c r="K6" s="21">
        <v>0</v>
      </c>
      <c r="L6" s="21">
        <v>0</v>
      </c>
      <c r="M6" s="21">
        <v>0</v>
      </c>
      <c r="N6" s="21">
        <v>0</v>
      </c>
      <c r="O6" s="37">
        <f t="shared" ref="O6:O11" si="0">SUM(C6:N6)</f>
        <v>0</v>
      </c>
      <c r="P6" s="15"/>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row>
    <row r="7" spans="1:62" s="19" customFormat="1" ht="16.25" customHeight="1">
      <c r="A7" s="56"/>
      <c r="B7" s="36" t="s">
        <v>20</v>
      </c>
      <c r="C7" s="21">
        <v>0</v>
      </c>
      <c r="D7" s="21">
        <v>0</v>
      </c>
      <c r="E7" s="21">
        <v>0</v>
      </c>
      <c r="F7" s="21">
        <v>0</v>
      </c>
      <c r="G7" s="21">
        <v>0</v>
      </c>
      <c r="H7" s="21">
        <v>0</v>
      </c>
      <c r="I7" s="21">
        <v>0</v>
      </c>
      <c r="J7" s="21">
        <v>0</v>
      </c>
      <c r="K7" s="21">
        <v>0</v>
      </c>
      <c r="L7" s="21">
        <v>0</v>
      </c>
      <c r="M7" s="21">
        <v>0</v>
      </c>
      <c r="N7" s="21">
        <v>0</v>
      </c>
      <c r="O7" s="37">
        <f t="shared" si="0"/>
        <v>0</v>
      </c>
      <c r="P7" s="15"/>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row>
    <row r="8" spans="1:62" s="19" customFormat="1" ht="16.25" customHeight="1">
      <c r="A8" s="56"/>
      <c r="B8" s="36" t="s">
        <v>21</v>
      </c>
      <c r="C8" s="21">
        <v>0</v>
      </c>
      <c r="D8" s="21">
        <v>0</v>
      </c>
      <c r="E8" s="21">
        <v>0</v>
      </c>
      <c r="F8" s="21">
        <v>0</v>
      </c>
      <c r="G8" s="21">
        <v>0</v>
      </c>
      <c r="H8" s="21">
        <v>0</v>
      </c>
      <c r="I8" s="21">
        <v>0</v>
      </c>
      <c r="J8" s="21">
        <v>0</v>
      </c>
      <c r="K8" s="21">
        <v>0</v>
      </c>
      <c r="L8" s="21">
        <v>0</v>
      </c>
      <c r="M8" s="21">
        <v>0</v>
      </c>
      <c r="N8" s="21">
        <v>0</v>
      </c>
      <c r="O8" s="37">
        <f t="shared" si="0"/>
        <v>0</v>
      </c>
      <c r="P8" s="15"/>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row>
    <row r="9" spans="1:62" s="33" customFormat="1" ht="16.25" customHeight="1">
      <c r="A9" s="57"/>
      <c r="B9" s="35" t="s">
        <v>22</v>
      </c>
      <c r="C9" s="53">
        <f>SUBTOTAL(109,ActualRevenue[JAN])</f>
        <v>0</v>
      </c>
      <c r="D9" s="53">
        <f>SUBTOTAL(109,ActualRevenue[FEB])</f>
        <v>0</v>
      </c>
      <c r="E9" s="53">
        <f>SUBTOTAL(109,ActualRevenue[MAR])</f>
        <v>0</v>
      </c>
      <c r="F9" s="53">
        <f>SUBTOTAL(109,ActualRevenue[APR])</f>
        <v>0</v>
      </c>
      <c r="G9" s="53">
        <f>SUBTOTAL(109,ActualRevenue[MAY])</f>
        <v>0</v>
      </c>
      <c r="H9" s="53">
        <f>SUBTOTAL(109,ActualRevenue[JUN])</f>
        <v>0</v>
      </c>
      <c r="I9" s="53">
        <f>SUBTOTAL(109,ActualRevenue[JUL])</f>
        <v>0</v>
      </c>
      <c r="J9" s="53">
        <f>SUBTOTAL(109,ActualRevenue[AUG])</f>
        <v>0</v>
      </c>
      <c r="K9" s="53">
        <f>SUBTOTAL(109,ActualRevenue[SEP])</f>
        <v>0</v>
      </c>
      <c r="L9" s="53">
        <f>SUBTOTAL(109,ActualRevenue[OCT])</f>
        <v>0</v>
      </c>
      <c r="M9" s="53">
        <f>SUBTOTAL(109,ActualRevenue[NOV])</f>
        <v>0</v>
      </c>
      <c r="N9" s="53">
        <f>SUBTOTAL(109,ActualRevenue[DEC])</f>
        <v>0</v>
      </c>
      <c r="O9" s="39">
        <f>SUM(ActualRevenue[[#Totals],[JAN]:[DEC]])</f>
        <v>0</v>
      </c>
      <c r="P9" s="34"/>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row>
    <row r="10" spans="1:62" s="33" customFormat="1" ht="16.25" customHeight="1">
      <c r="A10" s="57" t="s">
        <v>54</v>
      </c>
      <c r="B10" s="51" t="s">
        <v>23</v>
      </c>
      <c r="C10" s="23">
        <f t="shared" ref="C10:N10" si="1">C5*0.4</f>
        <v>0</v>
      </c>
      <c r="D10" s="23">
        <f t="shared" si="1"/>
        <v>0</v>
      </c>
      <c r="E10" s="23">
        <f t="shared" si="1"/>
        <v>0</v>
      </c>
      <c r="F10" s="23">
        <f t="shared" si="1"/>
        <v>0</v>
      </c>
      <c r="G10" s="23">
        <f t="shared" si="1"/>
        <v>0</v>
      </c>
      <c r="H10" s="23">
        <f t="shared" si="1"/>
        <v>0</v>
      </c>
      <c r="I10" s="23">
        <f t="shared" si="1"/>
        <v>0</v>
      </c>
      <c r="J10" s="23">
        <f t="shared" si="1"/>
        <v>0</v>
      </c>
      <c r="K10" s="23">
        <f t="shared" si="1"/>
        <v>0</v>
      </c>
      <c r="L10" s="23">
        <f t="shared" si="1"/>
        <v>0</v>
      </c>
      <c r="M10" s="23">
        <f t="shared" si="1"/>
        <v>0</v>
      </c>
      <c r="N10" s="23">
        <f t="shared" si="1"/>
        <v>0</v>
      </c>
      <c r="O10" s="22">
        <f t="shared" si="0"/>
        <v>0</v>
      </c>
      <c r="P10" s="34"/>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row>
    <row r="11" spans="1:62" s="5" customFormat="1" ht="16.25" customHeight="1">
      <c r="A11" s="55" t="s">
        <v>55</v>
      </c>
      <c r="B11" s="51" t="s">
        <v>24</v>
      </c>
      <c r="C11" s="23">
        <f>IFERROR(ActualRevenue[[#Totals],[JAN]]-C10,"")</f>
        <v>0</v>
      </c>
      <c r="D11" s="23">
        <f>IFERROR(ActualRevenue[[#Totals],[FEB]]-D10,"")</f>
        <v>0</v>
      </c>
      <c r="E11" s="23">
        <f>IFERROR(ActualRevenue[[#Totals],[MAR]]-E10,"")</f>
        <v>0</v>
      </c>
      <c r="F11" s="23">
        <f>IFERROR(ActualRevenue[[#Totals],[APR]]-F10,"")</f>
        <v>0</v>
      </c>
      <c r="G11" s="23">
        <f>IFERROR(ActualRevenue[[#Totals],[MAY]]-G10,"")</f>
        <v>0</v>
      </c>
      <c r="H11" s="23">
        <f>IFERROR(ActualRevenue[[#Totals],[JUN]]-H10,"")</f>
        <v>0</v>
      </c>
      <c r="I11" s="23">
        <f>IFERROR(ActualRevenue[[#Totals],[JUL]]-I10,"")</f>
        <v>0</v>
      </c>
      <c r="J11" s="23">
        <f>IFERROR(ActualRevenue[[#Totals],[AUG]]-J10,"")</f>
        <v>0</v>
      </c>
      <c r="K11" s="23">
        <f>IFERROR(ActualRevenue[[#Totals],[SEP]]-K10,"")</f>
        <v>0</v>
      </c>
      <c r="L11" s="23">
        <f>IFERROR(ActualRevenue[[#Totals],[OCT]]-L10,"")</f>
        <v>0</v>
      </c>
      <c r="M11" s="23">
        <f>IFERROR(ActualRevenue[[#Totals],[NOV]]-M10,"")</f>
        <v>0</v>
      </c>
      <c r="N11" s="23">
        <f>IFERROR(ActualRevenue[[#Totals],[DEC]]-N10,"")</f>
        <v>0</v>
      </c>
      <c r="O11" s="22">
        <f t="shared" si="0"/>
        <v>0</v>
      </c>
      <c r="P11" s="3"/>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row>
    <row r="12" spans="1:62" s="18" customFormat="1" ht="9" customHeight="1">
      <c r="A12" s="54"/>
      <c r="B12" s="71"/>
      <c r="C12" s="72"/>
      <c r="D12" s="72"/>
      <c r="E12" s="72"/>
      <c r="F12" s="72"/>
      <c r="G12" s="72"/>
      <c r="H12" s="72"/>
      <c r="I12" s="72"/>
      <c r="J12" s="72"/>
      <c r="K12" s="72"/>
      <c r="L12" s="72"/>
      <c r="M12" s="72"/>
      <c r="N12" s="72"/>
      <c r="O12" s="73"/>
      <c r="P12" s="14"/>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s="5" customFormat="1" ht="20" customHeight="1" thickBot="1">
      <c r="A13" s="55" t="s">
        <v>58</v>
      </c>
      <c r="B13" s="61" t="s">
        <v>25</v>
      </c>
      <c r="C13" s="65" t="s">
        <v>5</v>
      </c>
      <c r="D13" s="65" t="s">
        <v>6</v>
      </c>
      <c r="E13" s="65" t="s">
        <v>7</v>
      </c>
      <c r="F13" s="65" t="s">
        <v>8</v>
      </c>
      <c r="G13" s="65" t="s">
        <v>9</v>
      </c>
      <c r="H13" s="65" t="s">
        <v>10</v>
      </c>
      <c r="I13" s="65" t="s">
        <v>11</v>
      </c>
      <c r="J13" s="65" t="s">
        <v>12</v>
      </c>
      <c r="K13" s="65" t="s">
        <v>13</v>
      </c>
      <c r="L13" s="65" t="s">
        <v>14</v>
      </c>
      <c r="M13" s="65" t="s">
        <v>15</v>
      </c>
      <c r="N13" s="65" t="s">
        <v>16</v>
      </c>
      <c r="O13" s="66" t="s">
        <v>17</v>
      </c>
      <c r="P13" s="3"/>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row>
    <row r="14" spans="1:62" s="19" customFormat="1" ht="16.25" customHeight="1" thickTop="1">
      <c r="A14" s="56"/>
      <c r="B14" s="62" t="s">
        <v>26</v>
      </c>
      <c r="C14" s="63">
        <v>0</v>
      </c>
      <c r="D14" s="63">
        <v>0</v>
      </c>
      <c r="E14" s="63">
        <v>0</v>
      </c>
      <c r="F14" s="63">
        <v>0</v>
      </c>
      <c r="G14" s="63">
        <v>0</v>
      </c>
      <c r="H14" s="63">
        <v>0</v>
      </c>
      <c r="I14" s="63">
        <v>0</v>
      </c>
      <c r="J14" s="63">
        <v>0</v>
      </c>
      <c r="K14" s="63">
        <v>0</v>
      </c>
      <c r="L14" s="63">
        <v>0</v>
      </c>
      <c r="M14" s="63">
        <v>0</v>
      </c>
      <c r="N14" s="63">
        <v>0</v>
      </c>
      <c r="O14" s="64">
        <f>SUM(C14:N14)</f>
        <v>0</v>
      </c>
      <c r="P14" s="15"/>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row>
    <row r="15" spans="1:62" s="19" customFormat="1" ht="16.25" customHeight="1">
      <c r="A15" s="56"/>
      <c r="B15" s="36" t="s">
        <v>27</v>
      </c>
      <c r="C15" s="21">
        <v>0</v>
      </c>
      <c r="D15" s="21">
        <v>0</v>
      </c>
      <c r="E15" s="21">
        <v>0</v>
      </c>
      <c r="F15" s="21">
        <v>0</v>
      </c>
      <c r="G15" s="21">
        <v>0</v>
      </c>
      <c r="H15" s="21">
        <v>0</v>
      </c>
      <c r="I15" s="21">
        <v>0</v>
      </c>
      <c r="J15" s="21">
        <v>0</v>
      </c>
      <c r="K15" s="21">
        <v>0</v>
      </c>
      <c r="L15" s="21">
        <v>0</v>
      </c>
      <c r="M15" s="21">
        <v>0</v>
      </c>
      <c r="N15" s="21">
        <v>0</v>
      </c>
      <c r="O15" s="37">
        <f t="shared" ref="O15:O17" si="2">SUM(C15:N15)</f>
        <v>0</v>
      </c>
      <c r="P15" s="15"/>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row>
    <row r="16" spans="1:62" s="19" customFormat="1" ht="16.25" customHeight="1">
      <c r="A16" s="56"/>
      <c r="B16" s="36" t="s">
        <v>28</v>
      </c>
      <c r="C16" s="21">
        <v>0</v>
      </c>
      <c r="D16" s="21">
        <v>0</v>
      </c>
      <c r="E16" s="21">
        <v>0</v>
      </c>
      <c r="F16" s="21">
        <v>0</v>
      </c>
      <c r="G16" s="21">
        <v>0</v>
      </c>
      <c r="H16" s="21">
        <v>0</v>
      </c>
      <c r="I16" s="21">
        <v>0</v>
      </c>
      <c r="J16" s="21">
        <v>0</v>
      </c>
      <c r="K16" s="21">
        <v>0</v>
      </c>
      <c r="L16" s="21">
        <v>0</v>
      </c>
      <c r="M16" s="21">
        <v>0</v>
      </c>
      <c r="N16" s="21">
        <v>0</v>
      </c>
      <c r="O16" s="37">
        <f t="shared" si="2"/>
        <v>0</v>
      </c>
      <c r="P16" s="15"/>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row>
    <row r="17" spans="1:62" s="19" customFormat="1" ht="16.25" customHeight="1">
      <c r="A17" s="56"/>
      <c r="B17" s="36" t="s">
        <v>29</v>
      </c>
      <c r="C17" s="21">
        <v>0</v>
      </c>
      <c r="D17" s="21">
        <v>0</v>
      </c>
      <c r="E17" s="21">
        <v>0</v>
      </c>
      <c r="F17" s="21">
        <v>0</v>
      </c>
      <c r="G17" s="21">
        <v>0</v>
      </c>
      <c r="H17" s="21">
        <v>0</v>
      </c>
      <c r="I17" s="21">
        <v>0</v>
      </c>
      <c r="J17" s="21">
        <v>0</v>
      </c>
      <c r="K17" s="21">
        <v>0</v>
      </c>
      <c r="L17" s="21">
        <v>0</v>
      </c>
      <c r="M17" s="21">
        <v>0</v>
      </c>
      <c r="N17" s="21">
        <v>0</v>
      </c>
      <c r="O17" s="37">
        <f t="shared" si="2"/>
        <v>0</v>
      </c>
      <c r="P17" s="15"/>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row>
    <row r="18" spans="1:62" s="19" customFormat="1" ht="16.25" customHeight="1">
      <c r="A18" s="56"/>
      <c r="B18" s="35" t="s">
        <v>30</v>
      </c>
      <c r="C18" s="38" t="str">
        <f t="shared" ref="C18:N18" si="3">IF(SUM(C14:C17)=0,"",SUM(C14:C17))</f>
        <v/>
      </c>
      <c r="D18" s="38" t="str">
        <f t="shared" si="3"/>
        <v/>
      </c>
      <c r="E18" s="38" t="str">
        <f t="shared" si="3"/>
        <v/>
      </c>
      <c r="F18" s="38" t="str">
        <f t="shared" si="3"/>
        <v/>
      </c>
      <c r="G18" s="38" t="str">
        <f t="shared" si="3"/>
        <v/>
      </c>
      <c r="H18" s="38" t="str">
        <f t="shared" si="3"/>
        <v/>
      </c>
      <c r="I18" s="38" t="str">
        <f t="shared" si="3"/>
        <v/>
      </c>
      <c r="J18" s="38" t="str">
        <f t="shared" si="3"/>
        <v/>
      </c>
      <c r="K18" s="38" t="str">
        <f t="shared" si="3"/>
        <v/>
      </c>
      <c r="L18" s="38" t="str">
        <f t="shared" si="3"/>
        <v/>
      </c>
      <c r="M18" s="38" t="str">
        <f t="shared" si="3"/>
        <v/>
      </c>
      <c r="N18" s="38" t="str">
        <f t="shared" si="3"/>
        <v/>
      </c>
      <c r="O18" s="52">
        <f>SUM(ActualExpenses[[#Totals],[JAN]:[DEC]])</f>
        <v>0</v>
      </c>
      <c r="P18" s="15"/>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row>
    <row r="19" spans="1:62" s="19" customFormat="1" ht="16.25" customHeight="1">
      <c r="A19" s="56" t="s">
        <v>57</v>
      </c>
      <c r="B19" s="51" t="s">
        <v>31</v>
      </c>
      <c r="C19" s="23" t="str">
        <f>IFERROR('P&amp;L Example'!$C$11-ActualExpenses[[#Totals],[JAN]],"")</f>
        <v/>
      </c>
      <c r="D19" s="23" t="str">
        <f>IFERROR('P&amp;L Example'!$D$11-ActualExpenses[[#Totals],[FEB]],"")</f>
        <v/>
      </c>
      <c r="E19" s="23" t="str">
        <f>IFERROR('P&amp;L Example'!$E$11-ActualExpenses[[#Totals],[MAR]],"")</f>
        <v/>
      </c>
      <c r="F19" s="23" t="str">
        <f>IFERROR('P&amp;L Example'!$F$11-ActualExpenses[[#Totals],[APR]],"")</f>
        <v/>
      </c>
      <c r="G19" s="23" t="str">
        <f>IFERROR('P&amp;L Example'!$G$11-ActualExpenses[[#Totals],[MAY]],"")</f>
        <v/>
      </c>
      <c r="H19" s="23" t="str">
        <f>IFERROR('P&amp;L Example'!$H$11-ActualExpenses[[#Totals],[JUN]],"")</f>
        <v/>
      </c>
      <c r="I19" s="23" t="str">
        <f>IFERROR('P&amp;L Example'!$I$11-ActualExpenses[[#Totals],[JUL]],"")</f>
        <v/>
      </c>
      <c r="J19" s="23" t="str">
        <f>IFERROR('P&amp;L Example'!$J$11-ActualExpenses[[#Totals],[AUG]],"")</f>
        <v/>
      </c>
      <c r="K19" s="23" t="str">
        <f>IFERROR('P&amp;L Example'!$K$11-ActualExpenses[[#Totals],[SEP]],"")</f>
        <v/>
      </c>
      <c r="L19" s="23" t="str">
        <f>IFERROR('P&amp;L Example'!$L$11-ActualExpenses[[#Totals],[OCT]],"")</f>
        <v/>
      </c>
      <c r="M19" s="23" t="str">
        <f>IFERROR('P&amp;L Example'!$M$11-ActualExpenses[[#Totals],[NOV]],"")</f>
        <v/>
      </c>
      <c r="N19" s="23" t="str">
        <f>IFERROR('P&amp;L Example'!$N$11-ActualExpenses[[#Totals],[DEC]],"")</f>
        <v/>
      </c>
      <c r="O19" s="22">
        <f>SUM(C19:N19)</f>
        <v>0</v>
      </c>
      <c r="P19" s="15"/>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row>
    <row r="20" spans="1:62" s="19" customFormat="1" ht="16.25" customHeight="1">
      <c r="A20" s="56" t="s">
        <v>59</v>
      </c>
      <c r="B20" s="51" t="s">
        <v>32</v>
      </c>
      <c r="C20" s="23" t="e">
        <f t="shared" ref="C20:D20" si="4">C19*0.15</f>
        <v>#VALUE!</v>
      </c>
      <c r="D20" s="23" t="e">
        <f t="shared" si="4"/>
        <v>#VALUE!</v>
      </c>
      <c r="E20" s="23" t="e">
        <f t="shared" ref="E20" si="5">E19*0.15</f>
        <v>#VALUE!</v>
      </c>
      <c r="F20" s="23" t="e">
        <f t="shared" ref="F20" si="6">F19*0.15</f>
        <v>#VALUE!</v>
      </c>
      <c r="G20" s="23" t="e">
        <f t="shared" ref="G20" si="7">G19*0.15</f>
        <v>#VALUE!</v>
      </c>
      <c r="H20" s="23" t="e">
        <f t="shared" ref="H20" si="8">H19*0.15</f>
        <v>#VALUE!</v>
      </c>
      <c r="I20" s="23" t="e">
        <f t="shared" ref="I20" si="9">I19*0.15</f>
        <v>#VALUE!</v>
      </c>
      <c r="J20" s="23" t="e">
        <f t="shared" ref="J20" si="10">J19*0.15</f>
        <v>#VALUE!</v>
      </c>
      <c r="K20" s="23" t="e">
        <f t="shared" ref="K20" si="11">K19*0.15</f>
        <v>#VALUE!</v>
      </c>
      <c r="L20" s="23" t="e">
        <f t="shared" ref="L20" si="12">L19*0.15</f>
        <v>#VALUE!</v>
      </c>
      <c r="M20" s="23" t="e">
        <f t="shared" ref="M20" si="13">M19*0.15</f>
        <v>#VALUE!</v>
      </c>
      <c r="N20" s="23" t="e">
        <f t="shared" ref="N20" si="14">N19*0.15</f>
        <v>#VALUE!</v>
      </c>
      <c r="O20" s="22" t="e">
        <f>SUM('P&amp;L Example'!$C$20:$N$20)</f>
        <v>#VALUE!</v>
      </c>
      <c r="P20" s="15"/>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row>
    <row r="21" spans="1:62" s="19" customFormat="1" ht="9" customHeight="1">
      <c r="A21" s="56"/>
      <c r="B21" s="71"/>
      <c r="C21" s="72"/>
      <c r="D21" s="72"/>
      <c r="E21" s="72"/>
      <c r="F21" s="72"/>
      <c r="G21" s="72"/>
      <c r="H21" s="72"/>
      <c r="I21" s="72"/>
      <c r="J21" s="72"/>
      <c r="K21" s="72"/>
      <c r="L21" s="72"/>
      <c r="M21" s="72"/>
      <c r="N21" s="72"/>
      <c r="O21" s="73"/>
      <c r="P21" s="15"/>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row>
    <row r="22" spans="1:62" s="19" customFormat="1" ht="16.25" customHeight="1">
      <c r="A22" s="56" t="s">
        <v>56</v>
      </c>
      <c r="B22" s="12" t="s">
        <v>33</v>
      </c>
      <c r="C22" s="25" t="str">
        <f>IFERROR(C19-'P&amp;L Example'!$C$20," ")</f>
        <v xml:space="preserve"> </v>
      </c>
      <c r="D22" s="25" t="str">
        <f>IFERROR(D19-'P&amp;L Example'!$D$20," ")</f>
        <v xml:space="preserve"> </v>
      </c>
      <c r="E22" s="25" t="str">
        <f>IFERROR(E19-'P&amp;L Example'!$E$20,"")</f>
        <v/>
      </c>
      <c r="F22" s="25" t="str">
        <f>IFERROR(F19-'P&amp;L Example'!$F$20,"")</f>
        <v/>
      </c>
      <c r="G22" s="25" t="str">
        <f>IFERROR(G19-'P&amp;L Example'!$G$20,"")</f>
        <v/>
      </c>
      <c r="H22" s="25" t="str">
        <f>IFERROR(H19-'P&amp;L Example'!$H$20,"")</f>
        <v/>
      </c>
      <c r="I22" s="25" t="str">
        <f>IFERROR(I19-'P&amp;L Example'!$I$20,"")</f>
        <v/>
      </c>
      <c r="J22" s="25" t="str">
        <f>IFERROR(J19-'P&amp;L Example'!$J$20,"")</f>
        <v/>
      </c>
      <c r="K22" s="25" t="str">
        <f>IFERROR(K19-'P&amp;L Example'!$K$20,"")</f>
        <v/>
      </c>
      <c r="L22" s="25" t="str">
        <f>IFERROR(L19-'P&amp;L Example'!$L$20,"")</f>
        <v/>
      </c>
      <c r="M22" s="25" t="str">
        <f>IFERROR(M19-'P&amp;L Example'!$M$20,"")</f>
        <v/>
      </c>
      <c r="N22" s="25" t="str">
        <f>IFERROR(N19-'P&amp;L Example'!$N$20,"")</f>
        <v/>
      </c>
      <c r="O22" s="26" t="str">
        <f>IFERROR(O19-'P&amp;L Example'!$O$20,"")</f>
        <v/>
      </c>
      <c r="P22" s="15"/>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row>
    <row r="23" spans="1:62" s="19" customFormat="1" ht="9" customHeight="1">
      <c r="A23" s="56"/>
      <c r="B23" s="74"/>
      <c r="C23" s="75"/>
      <c r="D23" s="75"/>
      <c r="E23" s="75"/>
      <c r="F23" s="75"/>
      <c r="G23" s="75"/>
      <c r="H23" s="75"/>
      <c r="I23" s="75"/>
      <c r="J23" s="75"/>
      <c r="K23" s="75"/>
      <c r="L23" s="75"/>
      <c r="M23" s="75"/>
      <c r="N23" s="75"/>
      <c r="O23" s="76"/>
      <c r="P23" s="15"/>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row>
    <row r="24" spans="1:62" s="19" customFormat="1" ht="9" customHeight="1">
      <c r="A24" s="56"/>
      <c r="B24" s="11"/>
      <c r="C24" s="8"/>
      <c r="D24" s="8"/>
      <c r="E24" s="8"/>
      <c r="F24" s="8"/>
      <c r="G24" s="8"/>
      <c r="H24" s="8"/>
      <c r="I24" s="8"/>
      <c r="J24" s="8"/>
      <c r="K24" s="8"/>
      <c r="L24" s="8"/>
      <c r="M24" s="8"/>
      <c r="N24" s="8"/>
      <c r="O24" s="40"/>
      <c r="P24" s="15"/>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row>
    <row r="25" spans="1:62" s="19" customFormat="1" ht="30" customHeight="1">
      <c r="A25" s="56"/>
      <c r="B25" s="9"/>
      <c r="C25" s="10"/>
      <c r="D25" s="10"/>
      <c r="E25" s="10"/>
      <c r="F25" s="10"/>
      <c r="G25" s="10"/>
      <c r="H25" s="10"/>
      <c r="I25" s="10"/>
      <c r="J25" s="10"/>
      <c r="K25" s="10"/>
      <c r="L25" s="10"/>
      <c r="M25" s="10"/>
      <c r="N25" s="10"/>
      <c r="O25" s="4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row>
    <row r="26" spans="1:62" s="33" customFormat="1" ht="30" customHeight="1">
      <c r="A26" s="57"/>
      <c r="B26" s="10"/>
      <c r="C26" s="10"/>
      <c r="D26" s="10"/>
      <c r="E26" s="10"/>
      <c r="F26" s="10"/>
      <c r="G26" s="10"/>
      <c r="H26" s="10"/>
      <c r="I26" s="10"/>
      <c r="J26" s="10"/>
      <c r="K26" s="10"/>
      <c r="L26" s="10"/>
      <c r="M26" s="10"/>
      <c r="N26" s="10"/>
      <c r="O26" s="41"/>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row>
    <row r="27" spans="1:62" s="33" customFormat="1" ht="30" customHeight="1">
      <c r="A27" s="57"/>
      <c r="B27" s="5"/>
      <c r="C27" s="5"/>
      <c r="D27" s="5"/>
      <c r="E27" s="5"/>
      <c r="F27" s="5"/>
      <c r="G27" s="5"/>
      <c r="H27" s="5"/>
      <c r="I27" s="5"/>
      <c r="J27" s="5"/>
      <c r="K27" s="5"/>
      <c r="L27" s="5"/>
      <c r="M27" s="5"/>
      <c r="N27" s="5"/>
      <c r="O27" s="4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row>
    <row r="28" spans="1:62" s="33" customFormat="1" ht="30" customHeight="1">
      <c r="A28" s="57"/>
      <c r="B28" s="5"/>
      <c r="C28" s="5"/>
      <c r="D28" s="5"/>
      <c r="E28" s="5"/>
      <c r="F28" s="5"/>
      <c r="G28" s="5"/>
      <c r="H28" s="5"/>
      <c r="I28" s="5"/>
      <c r="J28" s="5"/>
      <c r="K28" s="5"/>
      <c r="L28" s="5"/>
      <c r="M28" s="5"/>
      <c r="N28" s="5"/>
      <c r="O28" s="4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row>
    <row r="29" spans="1:62" s="18" customFormat="1" ht="30" customHeight="1">
      <c r="A29" s="54"/>
      <c r="B29" s="5"/>
      <c r="C29" s="5"/>
      <c r="D29" s="5"/>
      <c r="E29" s="5"/>
      <c r="F29" s="5"/>
      <c r="G29" s="5"/>
      <c r="H29" s="5"/>
      <c r="I29" s="5"/>
      <c r="J29" s="5"/>
      <c r="K29" s="5"/>
      <c r="L29" s="5"/>
      <c r="M29" s="5"/>
      <c r="N29" s="5"/>
      <c r="O29" s="42"/>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row r="30" spans="1:62" s="5" customFormat="1" ht="30" customHeight="1">
      <c r="A30" s="55"/>
      <c r="O30" s="42"/>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row>
    <row r="31" spans="1:62" s="10" customFormat="1" ht="30" customHeight="1">
      <c r="A31" s="8"/>
    </row>
    <row r="32" spans="1:62" s="10" customFormat="1" ht="30" customHeight="1">
      <c r="A32" s="58"/>
      <c r="B32" s="5"/>
      <c r="C32" s="5"/>
      <c r="D32" s="5"/>
      <c r="E32" s="5"/>
      <c r="F32" s="5"/>
      <c r="G32" s="5"/>
      <c r="H32" s="5"/>
      <c r="I32" s="5"/>
      <c r="J32" s="5"/>
      <c r="K32" s="5"/>
      <c r="L32" s="5"/>
      <c r="M32" s="5"/>
      <c r="N32" s="5"/>
      <c r="O32" s="42"/>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row>
    <row r="33" spans="1:62" s="10" customFormat="1" ht="30" customHeight="1">
      <c r="A33" s="58"/>
      <c r="B33" s="5"/>
      <c r="C33" s="5"/>
      <c r="D33" s="5"/>
      <c r="E33" s="5"/>
      <c r="F33" s="5"/>
      <c r="G33" s="5"/>
      <c r="H33" s="5"/>
      <c r="I33" s="5"/>
      <c r="J33" s="5"/>
      <c r="K33" s="5"/>
      <c r="L33" s="5"/>
      <c r="M33" s="5"/>
      <c r="N33" s="5"/>
      <c r="O33" s="42"/>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row>
    <row r="34" spans="1:62" s="5" customFormat="1" ht="30" customHeight="1">
      <c r="A34" s="55"/>
      <c r="O34" s="42"/>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row>
    <row r="35" spans="1:62" s="5" customFormat="1" ht="30" customHeight="1">
      <c r="A35" s="55"/>
      <c r="B35" s="1"/>
      <c r="C35" s="1"/>
      <c r="D35" s="1"/>
      <c r="E35" s="1"/>
      <c r="F35" s="1"/>
      <c r="G35" s="1"/>
      <c r="H35" s="1"/>
      <c r="I35" s="1"/>
      <c r="J35" s="1"/>
      <c r="K35" s="1"/>
      <c r="L35" s="1"/>
      <c r="M35" s="1"/>
      <c r="N35" s="1"/>
      <c r="O35" s="43"/>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row>
    <row r="36" spans="1:62" s="5" customFormat="1" ht="30" customHeight="1">
      <c r="A36" s="55"/>
      <c r="B36" s="1"/>
      <c r="C36" s="1"/>
      <c r="D36" s="1"/>
      <c r="E36" s="1"/>
      <c r="F36" s="1"/>
      <c r="G36" s="1"/>
      <c r="H36" s="1"/>
      <c r="I36" s="1"/>
      <c r="J36" s="1"/>
      <c r="K36" s="1"/>
      <c r="L36" s="1"/>
      <c r="M36" s="1"/>
      <c r="N36" s="1"/>
      <c r="O36" s="43"/>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row>
    <row r="37" spans="1:62" s="5" customFormat="1" ht="30" customHeight="1">
      <c r="A37" s="55"/>
      <c r="B37" s="1"/>
      <c r="C37" s="1"/>
      <c r="D37" s="1"/>
      <c r="E37" s="1"/>
      <c r="F37" s="1"/>
      <c r="G37" s="1"/>
      <c r="H37" s="1"/>
      <c r="I37" s="1"/>
      <c r="J37" s="1"/>
      <c r="K37" s="1"/>
      <c r="L37" s="1"/>
      <c r="M37" s="1"/>
      <c r="N37" s="1"/>
      <c r="O37" s="43"/>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row>
    <row r="38" spans="1:62" s="5" customFormat="1" ht="30" customHeight="1">
      <c r="A38" s="55"/>
      <c r="B38" s="1"/>
      <c r="C38" s="1"/>
      <c r="D38" s="1"/>
      <c r="E38" s="1"/>
      <c r="F38" s="1"/>
      <c r="G38" s="1"/>
      <c r="H38" s="1"/>
      <c r="I38" s="1"/>
      <c r="J38" s="1"/>
      <c r="K38" s="1"/>
      <c r="L38" s="1"/>
      <c r="M38" s="1"/>
      <c r="N38" s="1"/>
      <c r="O38" s="43"/>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row>
    <row r="39" spans="1:62" s="5" customFormat="1" ht="30" customHeight="1">
      <c r="A39" s="55"/>
      <c r="B39" s="1"/>
      <c r="C39" s="1"/>
      <c r="D39" s="1"/>
      <c r="E39" s="1"/>
      <c r="F39" s="1"/>
      <c r="G39" s="1"/>
      <c r="H39" s="1"/>
      <c r="I39" s="1"/>
      <c r="J39" s="1"/>
      <c r="K39" s="1"/>
      <c r="L39" s="1"/>
      <c r="M39" s="1"/>
      <c r="N39" s="1"/>
      <c r="O39" s="43"/>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row>
    <row r="40" spans="1:62" s="5" customFormat="1" ht="30" customHeight="1">
      <c r="A40" s="55"/>
      <c r="B40" s="1"/>
      <c r="C40" s="1"/>
      <c r="D40" s="1"/>
      <c r="E40" s="1"/>
      <c r="F40" s="1"/>
      <c r="G40" s="1"/>
      <c r="H40" s="1"/>
      <c r="I40" s="1"/>
      <c r="J40" s="1"/>
      <c r="K40" s="1"/>
      <c r="L40" s="1"/>
      <c r="M40" s="1"/>
      <c r="N40" s="1"/>
      <c r="O40" s="43"/>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row>
    <row r="41" spans="1:62" s="5" customFormat="1" ht="30" customHeight="1">
      <c r="A41" s="55"/>
      <c r="B41" s="1"/>
      <c r="C41" s="1"/>
      <c r="D41" s="1"/>
      <c r="E41" s="1"/>
      <c r="F41" s="1"/>
      <c r="G41" s="1"/>
      <c r="H41" s="1"/>
      <c r="I41" s="1"/>
      <c r="J41" s="1"/>
      <c r="K41" s="1"/>
      <c r="L41" s="1"/>
      <c r="M41" s="1"/>
      <c r="N41" s="1"/>
      <c r="O41" s="43"/>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row>
  </sheetData>
  <mergeCells count="5">
    <mergeCell ref="B12:O12"/>
    <mergeCell ref="B21:O21"/>
    <mergeCell ref="B23:O23"/>
    <mergeCell ref="C2:O2"/>
    <mergeCell ref="B3:O3"/>
  </mergeCells>
  <pageMargins left="0.7" right="0.7" top="0.75" bottom="0.75" header="0.3" footer="0.3"/>
  <pageSetup scale="49" orientation="landscape" horizontalDpi="1200" verticalDpi="12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50"/>
  <sheetViews>
    <sheetView topLeftCell="D16" zoomScale="172" zoomScaleNormal="172" workbookViewId="0">
      <selection activeCell="O17" sqref="O17"/>
    </sheetView>
  </sheetViews>
  <sheetFormatPr baseColWidth="10" defaultColWidth="9.1640625" defaultRowHeight="30" customHeight="1"/>
  <cols>
    <col min="1" max="1" width="2.6640625" style="59" customWidth="1"/>
    <col min="2" max="2" width="42.33203125" style="1" customWidth="1"/>
    <col min="3" max="15" width="14.6640625" style="1" customWidth="1"/>
    <col min="16" max="16" width="2.1640625" style="1" customWidth="1"/>
    <col min="17" max="16384" width="9.1640625" style="1"/>
  </cols>
  <sheetData>
    <row r="1" spans="1:16" s="17" customFormat="1" ht="20" customHeight="1">
      <c r="A1" s="54" t="s">
        <v>50</v>
      </c>
      <c r="B1" s="45" t="s">
        <v>78</v>
      </c>
      <c r="C1" s="46"/>
      <c r="D1" s="46"/>
      <c r="E1" s="46"/>
      <c r="F1" s="46"/>
      <c r="G1" s="46"/>
      <c r="H1" s="46"/>
      <c r="I1" s="46"/>
      <c r="J1" s="46"/>
      <c r="K1" s="46"/>
      <c r="L1" s="46"/>
      <c r="M1" s="46"/>
      <c r="N1" s="46"/>
      <c r="O1" s="47"/>
      <c r="P1" s="16"/>
    </row>
    <row r="2" spans="1:16" s="18" customFormat="1" ht="20" customHeight="1">
      <c r="A2" s="54" t="s">
        <v>48</v>
      </c>
      <c r="B2" s="20" t="e">
        <f>#REF!</f>
        <v>#REF!</v>
      </c>
      <c r="C2" s="85">
        <f ca="1">TODAY()</f>
        <v>43932</v>
      </c>
      <c r="D2" s="86"/>
      <c r="E2" s="86"/>
      <c r="F2" s="86"/>
      <c r="G2" s="86"/>
      <c r="H2" s="86"/>
      <c r="I2" s="86"/>
      <c r="J2" s="86"/>
      <c r="K2" s="86"/>
      <c r="L2" s="86"/>
      <c r="M2" s="86"/>
      <c r="N2" s="86"/>
      <c r="O2" s="87"/>
      <c r="P2" s="14"/>
    </row>
    <row r="3" spans="1:16" s="5" customFormat="1" ht="9" customHeight="1">
      <c r="A3" s="55"/>
      <c r="B3" s="88"/>
      <c r="C3" s="89"/>
      <c r="D3" s="89"/>
      <c r="E3" s="89"/>
      <c r="F3" s="89"/>
      <c r="G3" s="89"/>
      <c r="H3" s="89"/>
      <c r="I3" s="89"/>
      <c r="J3" s="89"/>
      <c r="K3" s="89"/>
      <c r="L3" s="89"/>
      <c r="M3" s="89"/>
      <c r="N3" s="89"/>
      <c r="O3" s="90"/>
      <c r="P3" s="3"/>
    </row>
    <row r="4" spans="1:16" s="18" customFormat="1" ht="20" customHeight="1" thickBot="1">
      <c r="A4" s="54" t="s">
        <v>63</v>
      </c>
      <c r="B4" s="61" t="s">
        <v>4</v>
      </c>
      <c r="C4" s="65" t="s">
        <v>12</v>
      </c>
      <c r="D4" s="65" t="s">
        <v>13</v>
      </c>
      <c r="E4" s="65" t="s">
        <v>14</v>
      </c>
      <c r="F4" s="65" t="s">
        <v>15</v>
      </c>
      <c r="G4" s="65" t="s">
        <v>16</v>
      </c>
      <c r="H4" s="65" t="s">
        <v>5</v>
      </c>
      <c r="I4" s="65" t="s">
        <v>6</v>
      </c>
      <c r="J4" s="65" t="s">
        <v>7</v>
      </c>
      <c r="K4" s="65" t="s">
        <v>8</v>
      </c>
      <c r="L4" s="65" t="s">
        <v>9</v>
      </c>
      <c r="M4" s="65" t="s">
        <v>10</v>
      </c>
      <c r="N4" s="65" t="s">
        <v>11</v>
      </c>
      <c r="O4" s="66" t="s">
        <v>17</v>
      </c>
      <c r="P4" s="14"/>
    </row>
    <row r="5" spans="1:16" s="5" customFormat="1" ht="16.25" customHeight="1" thickTop="1">
      <c r="A5" s="55"/>
      <c r="B5" s="62" t="s">
        <v>88</v>
      </c>
      <c r="C5" s="63">
        <v>0</v>
      </c>
      <c r="D5" s="63">
        <v>0</v>
      </c>
      <c r="E5" s="63">
        <v>0</v>
      </c>
      <c r="F5" s="63">
        <v>0</v>
      </c>
      <c r="G5" s="63">
        <v>0</v>
      </c>
      <c r="H5" s="63">
        <v>0</v>
      </c>
      <c r="I5" s="63">
        <v>0</v>
      </c>
      <c r="J5" s="63">
        <v>0</v>
      </c>
      <c r="K5" s="63">
        <v>0</v>
      </c>
      <c r="L5" s="63">
        <v>0</v>
      </c>
      <c r="M5" s="63">
        <v>0</v>
      </c>
      <c r="N5" s="63">
        <v>0</v>
      </c>
      <c r="O5" s="64">
        <f>SUM(C5:N5)</f>
        <v>0</v>
      </c>
      <c r="P5" s="3"/>
    </row>
    <row r="6" spans="1:16" s="19" customFormat="1" ht="16.25" customHeight="1">
      <c r="A6" s="56"/>
      <c r="B6" s="36"/>
      <c r="C6" s="21">
        <v>0</v>
      </c>
      <c r="D6" s="21">
        <v>0</v>
      </c>
      <c r="E6" s="21">
        <v>0</v>
      </c>
      <c r="F6" s="21">
        <v>0</v>
      </c>
      <c r="G6" s="21">
        <v>0</v>
      </c>
      <c r="H6" s="21">
        <v>0</v>
      </c>
      <c r="I6" s="21">
        <v>0</v>
      </c>
      <c r="J6" s="21">
        <v>0</v>
      </c>
      <c r="K6" s="21">
        <v>0</v>
      </c>
      <c r="L6" s="21">
        <v>0</v>
      </c>
      <c r="M6" s="21">
        <v>0</v>
      </c>
      <c r="N6" s="21">
        <v>0</v>
      </c>
      <c r="O6" s="64">
        <f>SUM(C6:N6)</f>
        <v>0</v>
      </c>
      <c r="P6" s="15"/>
    </row>
    <row r="7" spans="1:16" s="19" customFormat="1" ht="16.25" customHeight="1">
      <c r="A7" s="56"/>
      <c r="B7" s="36" t="s">
        <v>80</v>
      </c>
      <c r="C7" s="21">
        <v>0</v>
      </c>
      <c r="D7" s="21">
        <v>0</v>
      </c>
      <c r="E7" s="21">
        <v>0</v>
      </c>
      <c r="F7" s="21">
        <v>0</v>
      </c>
      <c r="G7" s="21">
        <v>0</v>
      </c>
      <c r="H7" s="21">
        <v>0</v>
      </c>
      <c r="I7" s="21">
        <v>0</v>
      </c>
      <c r="J7" s="21">
        <v>0</v>
      </c>
      <c r="K7" s="21">
        <v>0</v>
      </c>
      <c r="L7" s="21">
        <v>0</v>
      </c>
      <c r="M7" s="21">
        <v>0</v>
      </c>
      <c r="N7" s="21">
        <v>0</v>
      </c>
      <c r="O7" s="37">
        <f>SUM(C7:N7)</f>
        <v>0</v>
      </c>
      <c r="P7" s="15"/>
    </row>
    <row r="8" spans="1:16" s="19" customFormat="1" ht="16.25" customHeight="1">
      <c r="A8" s="56"/>
      <c r="B8" s="36" t="s">
        <v>81</v>
      </c>
      <c r="C8" s="21">
        <v>0</v>
      </c>
      <c r="D8" s="21">
        <v>0</v>
      </c>
      <c r="E8" s="21">
        <v>0</v>
      </c>
      <c r="F8" s="21">
        <v>0</v>
      </c>
      <c r="G8" s="21">
        <v>0</v>
      </c>
      <c r="H8" s="21">
        <v>0</v>
      </c>
      <c r="I8" s="21">
        <v>0</v>
      </c>
      <c r="J8" s="21">
        <v>0</v>
      </c>
      <c r="K8" s="21">
        <v>0</v>
      </c>
      <c r="L8" s="21">
        <v>0</v>
      </c>
      <c r="M8" s="21">
        <v>0</v>
      </c>
      <c r="N8" s="21">
        <v>0</v>
      </c>
      <c r="O8" s="37">
        <f>SUM(C8:N8)</f>
        <v>0</v>
      </c>
      <c r="P8" s="15"/>
    </row>
    <row r="9" spans="1:16" s="19" customFormat="1" ht="16.25" customHeight="1">
      <c r="A9" s="56"/>
      <c r="B9" s="35" t="s">
        <v>22</v>
      </c>
      <c r="C9" s="53">
        <f>SUBTOTAL(109,SampleRevenue[AUG])</f>
        <v>0</v>
      </c>
      <c r="D9" s="53" t="s">
        <v>91</v>
      </c>
      <c r="E9" s="53" t="s">
        <v>91</v>
      </c>
      <c r="F9" s="53">
        <f>SUBTOTAL(109,SampleRevenue[NOV])</f>
        <v>0</v>
      </c>
      <c r="G9" s="53" t="s">
        <v>91</v>
      </c>
      <c r="H9" s="53" t="s">
        <v>91</v>
      </c>
      <c r="I9" s="53" t="s">
        <v>91</v>
      </c>
      <c r="J9" s="53">
        <f>SUBTOTAL(109,SampleRevenue[MAR])</f>
        <v>0</v>
      </c>
      <c r="K9" s="53" t="s">
        <v>91</v>
      </c>
      <c r="L9" s="53">
        <f>SUBTOTAL(109,SampleRevenue[MAY])</f>
        <v>0</v>
      </c>
      <c r="M9" s="53" t="s">
        <v>91</v>
      </c>
      <c r="N9" s="53">
        <f>SUBTOTAL(109,SampleRevenue[JUL])</f>
        <v>0</v>
      </c>
      <c r="O9" s="52">
        <f>SUM(SampleRevenue[[#Totals],[AUG]:[JUL]])</f>
        <v>0</v>
      </c>
      <c r="P9" s="15"/>
    </row>
    <row r="10" spans="1:16" s="33" customFormat="1" ht="16.25" customHeight="1">
      <c r="A10" s="57" t="s">
        <v>54</v>
      </c>
      <c r="B10" s="60"/>
      <c r="C10" s="23"/>
      <c r="D10" s="23"/>
      <c r="E10" s="23"/>
      <c r="F10" s="23"/>
      <c r="G10" s="23"/>
      <c r="H10" s="23"/>
      <c r="I10" s="23"/>
      <c r="J10" s="23"/>
      <c r="K10" s="23"/>
      <c r="L10" s="23"/>
      <c r="M10" s="23"/>
      <c r="N10" s="23"/>
      <c r="O10" s="22"/>
      <c r="P10" s="34"/>
    </row>
    <row r="11" spans="1:16" s="33" customFormat="1" ht="16.25" customHeight="1">
      <c r="A11" s="57" t="s">
        <v>55</v>
      </c>
      <c r="B11" s="60" t="s">
        <v>24</v>
      </c>
      <c r="C11" s="23">
        <f>IFERROR(SampleRevenue[[#Totals],[AUG]]-C10,"")</f>
        <v>0</v>
      </c>
      <c r="D11" s="23">
        <f>IFERROR(SampleRevenue[[#Totals],[SEP]]-D10,"")</f>
        <v>0</v>
      </c>
      <c r="E11" s="23">
        <f>IFERROR(SampleRevenue[[#Totals],[OCT]]-E10,"")</f>
        <v>0</v>
      </c>
      <c r="F11" s="23">
        <f>IFERROR(SampleRevenue[[#Totals],[NOV]]-F10,"")</f>
        <v>0</v>
      </c>
      <c r="G11" s="23">
        <f>IFERROR(SampleRevenue[[#Totals],[DEC]]-G10,"")</f>
        <v>0</v>
      </c>
      <c r="H11" s="23">
        <f>IFERROR(SampleRevenue[[#Totals],[JAN]]-H10,"")</f>
        <v>0</v>
      </c>
      <c r="I11" s="23">
        <f>IFERROR(SampleRevenue[[#Totals],[FEB]]-I10,"")</f>
        <v>0</v>
      </c>
      <c r="J11" s="23">
        <f>IFERROR(SampleRevenue[[#Totals],[MAR]]-J10,"")</f>
        <v>0</v>
      </c>
      <c r="K11" s="23">
        <f>IFERROR(SampleRevenue[[#Totals],[APR]]-K10,"")</f>
        <v>0</v>
      </c>
      <c r="L11" s="23">
        <f>IFERROR(SampleRevenue[[#Totals],[MAY]]-L10,"")</f>
        <v>0</v>
      </c>
      <c r="M11" s="23">
        <f>IFERROR(SampleRevenue[[#Totals],[JUN]]-M10,"")</f>
        <v>0</v>
      </c>
      <c r="N11" s="23">
        <f>IFERROR(SampleRevenue[[#Totals],[JUL]]-N10,"")</f>
        <v>0</v>
      </c>
      <c r="O11" s="22">
        <f t="shared" ref="O7:O11" si="0">SUM(C11:N11)</f>
        <v>0</v>
      </c>
      <c r="P11" s="34"/>
    </row>
    <row r="12" spans="1:16" s="33" customFormat="1" ht="9" customHeight="1">
      <c r="A12" s="34"/>
      <c r="B12" s="83"/>
      <c r="C12" s="72"/>
      <c r="D12" s="72"/>
      <c r="E12" s="72"/>
      <c r="F12" s="72"/>
      <c r="G12" s="72"/>
      <c r="H12" s="72"/>
      <c r="I12" s="72"/>
      <c r="J12" s="72"/>
      <c r="K12" s="72"/>
      <c r="L12" s="72"/>
      <c r="M12" s="72"/>
      <c r="N12" s="72"/>
      <c r="O12" s="73"/>
      <c r="P12" s="34"/>
    </row>
    <row r="13" spans="1:16" s="5" customFormat="1" ht="20" customHeight="1" thickBot="1">
      <c r="A13" s="55" t="s">
        <v>64</v>
      </c>
      <c r="B13" s="61" t="s">
        <v>25</v>
      </c>
      <c r="C13" s="65" t="s">
        <v>12</v>
      </c>
      <c r="D13" s="65" t="s">
        <v>13</v>
      </c>
      <c r="E13" s="65" t="s">
        <v>14</v>
      </c>
      <c r="F13" s="65" t="s">
        <v>15</v>
      </c>
      <c r="G13" s="65" t="s">
        <v>16</v>
      </c>
      <c r="H13" s="65" t="s">
        <v>5</v>
      </c>
      <c r="I13" s="65" t="s">
        <v>6</v>
      </c>
      <c r="J13" s="65" t="s">
        <v>7</v>
      </c>
      <c r="K13" s="65" t="s">
        <v>8</v>
      </c>
      <c r="L13" s="65" t="s">
        <v>9</v>
      </c>
      <c r="M13" s="65" t="s">
        <v>10</v>
      </c>
      <c r="N13" s="65" t="s">
        <v>11</v>
      </c>
      <c r="O13" s="66" t="s">
        <v>17</v>
      </c>
      <c r="P13" s="3"/>
    </row>
    <row r="14" spans="1:16" s="5" customFormat="1" ht="16.25" customHeight="1" thickTop="1">
      <c r="A14" s="55"/>
      <c r="B14" s="62" t="s">
        <v>26</v>
      </c>
      <c r="C14" s="63">
        <v>0</v>
      </c>
      <c r="D14" s="63">
        <v>0</v>
      </c>
      <c r="E14" s="63">
        <v>0</v>
      </c>
      <c r="F14" s="63">
        <v>0</v>
      </c>
      <c r="G14" s="63">
        <v>0</v>
      </c>
      <c r="H14" s="63">
        <v>0</v>
      </c>
      <c r="I14" s="63">
        <v>0</v>
      </c>
      <c r="J14" s="63">
        <v>0</v>
      </c>
      <c r="K14" s="63">
        <v>0</v>
      </c>
      <c r="L14" s="63">
        <v>0</v>
      </c>
      <c r="M14" s="63">
        <v>0</v>
      </c>
      <c r="N14" s="63">
        <v>0</v>
      </c>
      <c r="O14" s="64">
        <f>SUM(C14:N14)</f>
        <v>0</v>
      </c>
      <c r="P14" s="3"/>
    </row>
    <row r="15" spans="1:16" s="19" customFormat="1" ht="16.25" customHeight="1">
      <c r="A15" s="56"/>
      <c r="B15" s="36" t="s">
        <v>27</v>
      </c>
      <c r="C15" s="21">
        <v>0</v>
      </c>
      <c r="D15" s="21">
        <v>0</v>
      </c>
      <c r="E15" s="21">
        <v>0</v>
      </c>
      <c r="F15" s="21">
        <v>0</v>
      </c>
      <c r="G15" s="21">
        <v>0</v>
      </c>
      <c r="H15" s="21">
        <v>0</v>
      </c>
      <c r="I15" s="21">
        <v>0</v>
      </c>
      <c r="J15" s="21">
        <v>0</v>
      </c>
      <c r="K15" s="21">
        <v>0</v>
      </c>
      <c r="L15" s="21">
        <v>0</v>
      </c>
      <c r="M15" s="21">
        <v>0</v>
      </c>
      <c r="N15" s="21">
        <v>0</v>
      </c>
      <c r="O15" s="37">
        <f t="shared" ref="O15:O28" si="1">SUM(C15:N15)</f>
        <v>0</v>
      </c>
      <c r="P15" s="15"/>
    </row>
    <row r="16" spans="1:16" s="19" customFormat="1" ht="16.25" customHeight="1">
      <c r="A16" s="56"/>
      <c r="B16" s="36" t="s">
        <v>82</v>
      </c>
      <c r="C16" s="21">
        <v>0</v>
      </c>
      <c r="D16" s="21">
        <v>0</v>
      </c>
      <c r="E16" s="21">
        <v>0</v>
      </c>
      <c r="F16" s="21">
        <v>0</v>
      </c>
      <c r="G16" s="21">
        <v>0</v>
      </c>
      <c r="H16" s="21">
        <v>0</v>
      </c>
      <c r="I16" s="21">
        <v>0</v>
      </c>
      <c r="J16" s="21">
        <v>0</v>
      </c>
      <c r="K16" s="21">
        <v>0</v>
      </c>
      <c r="L16" s="21">
        <v>0</v>
      </c>
      <c r="M16" s="21">
        <v>0</v>
      </c>
      <c r="N16" s="21">
        <v>0</v>
      </c>
      <c r="O16" s="37">
        <f t="shared" si="1"/>
        <v>0</v>
      </c>
      <c r="P16" s="15"/>
    </row>
    <row r="17" spans="1:16" s="19" customFormat="1" ht="16.25" customHeight="1">
      <c r="A17" s="56"/>
      <c r="B17" s="36" t="s">
        <v>29</v>
      </c>
      <c r="C17" s="21">
        <v>0</v>
      </c>
      <c r="D17" s="21">
        <v>0</v>
      </c>
      <c r="E17" s="21">
        <v>0</v>
      </c>
      <c r="F17" s="21">
        <v>0</v>
      </c>
      <c r="G17" s="21">
        <v>0</v>
      </c>
      <c r="H17" s="21">
        <v>0</v>
      </c>
      <c r="I17" s="21">
        <v>0</v>
      </c>
      <c r="J17" s="21">
        <v>0</v>
      </c>
      <c r="K17" s="21">
        <v>0</v>
      </c>
      <c r="L17" s="21">
        <v>0</v>
      </c>
      <c r="M17" s="21">
        <v>0</v>
      </c>
      <c r="N17" s="21">
        <v>0</v>
      </c>
      <c r="O17" s="37">
        <f t="shared" si="1"/>
        <v>0</v>
      </c>
      <c r="P17" s="15"/>
    </row>
    <row r="18" spans="1:16" s="19" customFormat="1" ht="16.25" customHeight="1">
      <c r="A18" s="56"/>
      <c r="B18" s="36" t="s">
        <v>83</v>
      </c>
      <c r="C18" s="21">
        <v>0</v>
      </c>
      <c r="D18" s="21">
        <v>0</v>
      </c>
      <c r="E18" s="21">
        <v>0</v>
      </c>
      <c r="F18" s="21">
        <v>0</v>
      </c>
      <c r="G18" s="21">
        <v>0</v>
      </c>
      <c r="H18" s="21">
        <v>0</v>
      </c>
      <c r="I18" s="21">
        <v>0</v>
      </c>
      <c r="J18" s="21">
        <v>0</v>
      </c>
      <c r="K18" s="21">
        <v>0</v>
      </c>
      <c r="L18" s="21">
        <v>0</v>
      </c>
      <c r="M18" s="21">
        <v>0</v>
      </c>
      <c r="N18" s="21">
        <v>0</v>
      </c>
      <c r="O18" s="37">
        <f t="shared" ref="O18:O25" si="2">SUM(C18:N18)</f>
        <v>0</v>
      </c>
      <c r="P18" s="15"/>
    </row>
    <row r="19" spans="1:16" s="19" customFormat="1" ht="16.25" customHeight="1">
      <c r="A19" s="56"/>
      <c r="B19" s="36" t="s">
        <v>72</v>
      </c>
      <c r="C19" s="21">
        <v>0</v>
      </c>
      <c r="D19" s="21">
        <v>0</v>
      </c>
      <c r="E19" s="21">
        <v>0</v>
      </c>
      <c r="F19" s="21">
        <v>0</v>
      </c>
      <c r="G19" s="21">
        <v>0</v>
      </c>
      <c r="H19" s="21">
        <v>0</v>
      </c>
      <c r="I19" s="21">
        <v>0</v>
      </c>
      <c r="J19" s="21">
        <v>0</v>
      </c>
      <c r="K19" s="21">
        <v>0</v>
      </c>
      <c r="L19" s="21">
        <v>0</v>
      </c>
      <c r="M19" s="21">
        <v>0</v>
      </c>
      <c r="N19" s="21">
        <v>0</v>
      </c>
      <c r="O19" s="37">
        <f t="shared" si="2"/>
        <v>0</v>
      </c>
      <c r="P19" s="15"/>
    </row>
    <row r="20" spans="1:16" s="19" customFormat="1" ht="16.25" customHeight="1">
      <c r="A20" s="56"/>
      <c r="B20" s="36" t="s">
        <v>71</v>
      </c>
      <c r="C20" s="21">
        <v>0</v>
      </c>
      <c r="D20" s="21">
        <v>0</v>
      </c>
      <c r="E20" s="21">
        <v>0</v>
      </c>
      <c r="F20" s="21">
        <v>0</v>
      </c>
      <c r="G20" s="21">
        <v>0</v>
      </c>
      <c r="H20" s="21">
        <v>0</v>
      </c>
      <c r="I20" s="21">
        <v>0</v>
      </c>
      <c r="J20" s="21">
        <v>0</v>
      </c>
      <c r="K20" s="21">
        <v>0</v>
      </c>
      <c r="L20" s="21">
        <v>0</v>
      </c>
      <c r="M20" s="21">
        <v>0</v>
      </c>
      <c r="N20" s="21">
        <v>0</v>
      </c>
      <c r="O20" s="37">
        <f t="shared" si="2"/>
        <v>0</v>
      </c>
      <c r="P20" s="15"/>
    </row>
    <row r="21" spans="1:16" s="19" customFormat="1" ht="16.25" customHeight="1">
      <c r="A21" s="56"/>
      <c r="B21" s="36" t="s">
        <v>73</v>
      </c>
      <c r="C21" s="21">
        <v>0</v>
      </c>
      <c r="D21" s="21">
        <v>0</v>
      </c>
      <c r="E21" s="21">
        <v>0</v>
      </c>
      <c r="F21" s="21">
        <v>0</v>
      </c>
      <c r="G21" s="21">
        <v>0</v>
      </c>
      <c r="H21" s="21">
        <v>0</v>
      </c>
      <c r="I21" s="21">
        <v>0</v>
      </c>
      <c r="J21" s="21">
        <v>0</v>
      </c>
      <c r="K21" s="21">
        <v>0</v>
      </c>
      <c r="L21" s="21">
        <v>0</v>
      </c>
      <c r="M21" s="21">
        <v>0</v>
      </c>
      <c r="N21" s="21">
        <v>0</v>
      </c>
      <c r="O21" s="37">
        <f t="shared" si="2"/>
        <v>0</v>
      </c>
      <c r="P21" s="15"/>
    </row>
    <row r="22" spans="1:16" s="19" customFormat="1" ht="16.25" customHeight="1">
      <c r="A22" s="56"/>
      <c r="B22" s="36" t="s">
        <v>74</v>
      </c>
      <c r="C22" s="21">
        <v>0</v>
      </c>
      <c r="D22" s="21">
        <v>0</v>
      </c>
      <c r="E22" s="21">
        <v>0</v>
      </c>
      <c r="F22" s="21">
        <v>0</v>
      </c>
      <c r="G22" s="21">
        <v>0</v>
      </c>
      <c r="H22" s="21">
        <v>0</v>
      </c>
      <c r="I22" s="21">
        <v>0</v>
      </c>
      <c r="J22" s="21">
        <v>0</v>
      </c>
      <c r="K22" s="21">
        <v>0</v>
      </c>
      <c r="L22" s="21">
        <v>0</v>
      </c>
      <c r="M22" s="21">
        <v>0</v>
      </c>
      <c r="N22" s="21">
        <v>0</v>
      </c>
      <c r="O22" s="37">
        <f t="shared" si="2"/>
        <v>0</v>
      </c>
      <c r="P22" s="15"/>
    </row>
    <row r="23" spans="1:16" s="19" customFormat="1" ht="16.25" customHeight="1">
      <c r="A23" s="56"/>
      <c r="B23" s="36" t="s">
        <v>75</v>
      </c>
      <c r="C23" s="21">
        <v>0</v>
      </c>
      <c r="D23" s="21">
        <v>0</v>
      </c>
      <c r="E23" s="21">
        <v>0</v>
      </c>
      <c r="F23" s="21">
        <v>0</v>
      </c>
      <c r="G23" s="21">
        <v>0</v>
      </c>
      <c r="H23" s="21">
        <v>0</v>
      </c>
      <c r="I23" s="21">
        <v>0</v>
      </c>
      <c r="J23" s="21">
        <v>0</v>
      </c>
      <c r="K23" s="21">
        <v>0</v>
      </c>
      <c r="L23" s="21">
        <v>0</v>
      </c>
      <c r="M23" s="21">
        <v>0</v>
      </c>
      <c r="N23" s="21">
        <v>0</v>
      </c>
      <c r="O23" s="37">
        <f t="shared" si="2"/>
        <v>0</v>
      </c>
      <c r="P23" s="15"/>
    </row>
    <row r="24" spans="1:16" s="19" customFormat="1" ht="16.25" customHeight="1">
      <c r="A24" s="56"/>
      <c r="B24" s="36" t="s">
        <v>86</v>
      </c>
      <c r="C24" s="21">
        <v>0</v>
      </c>
      <c r="D24" s="21">
        <v>0</v>
      </c>
      <c r="E24" s="21">
        <v>0</v>
      </c>
      <c r="F24" s="21">
        <v>0</v>
      </c>
      <c r="G24" s="21">
        <v>0</v>
      </c>
      <c r="H24" s="21">
        <v>0</v>
      </c>
      <c r="I24" s="21">
        <v>0</v>
      </c>
      <c r="J24" s="21">
        <v>0</v>
      </c>
      <c r="K24" s="21">
        <v>0</v>
      </c>
      <c r="L24" s="21">
        <v>0</v>
      </c>
      <c r="M24" s="21">
        <v>0</v>
      </c>
      <c r="N24" s="21">
        <v>0</v>
      </c>
      <c r="O24" s="37">
        <f t="shared" si="2"/>
        <v>0</v>
      </c>
      <c r="P24" s="15"/>
    </row>
    <row r="25" spans="1:16" s="19" customFormat="1" ht="16.25" customHeight="1">
      <c r="A25" s="56"/>
      <c r="B25" s="36" t="s">
        <v>84</v>
      </c>
      <c r="C25" s="21">
        <v>0</v>
      </c>
      <c r="D25" s="21">
        <v>0</v>
      </c>
      <c r="E25" s="21">
        <v>0</v>
      </c>
      <c r="F25" s="21">
        <v>0</v>
      </c>
      <c r="G25" s="21">
        <v>0</v>
      </c>
      <c r="H25" s="21">
        <v>0</v>
      </c>
      <c r="I25" s="21">
        <v>0</v>
      </c>
      <c r="J25" s="21">
        <v>0</v>
      </c>
      <c r="K25" s="21">
        <v>0</v>
      </c>
      <c r="L25" s="21">
        <v>0</v>
      </c>
      <c r="M25" s="21">
        <v>0</v>
      </c>
      <c r="N25" s="21">
        <v>0</v>
      </c>
      <c r="O25" s="37">
        <f t="shared" si="2"/>
        <v>0</v>
      </c>
      <c r="P25" s="15"/>
    </row>
    <row r="26" spans="1:16" s="19" customFormat="1" ht="16.25" customHeight="1">
      <c r="A26" s="56"/>
      <c r="B26" s="36" t="s">
        <v>77</v>
      </c>
      <c r="C26" s="21">
        <v>0</v>
      </c>
      <c r="D26" s="21">
        <v>0</v>
      </c>
      <c r="E26" s="21">
        <v>0</v>
      </c>
      <c r="F26" s="21">
        <v>0</v>
      </c>
      <c r="G26" s="21">
        <v>0</v>
      </c>
      <c r="H26" s="21">
        <v>0</v>
      </c>
      <c r="I26" s="21">
        <v>0</v>
      </c>
      <c r="J26" s="21">
        <v>0</v>
      </c>
      <c r="K26" s="21">
        <v>0</v>
      </c>
      <c r="L26" s="21">
        <v>0</v>
      </c>
      <c r="M26" s="21">
        <v>0</v>
      </c>
      <c r="N26" s="21">
        <v>0</v>
      </c>
      <c r="O26" s="37">
        <f t="shared" si="1"/>
        <v>0</v>
      </c>
      <c r="P26" s="15"/>
    </row>
    <row r="27" spans="1:16" s="19" customFormat="1" ht="16.25" customHeight="1">
      <c r="A27" s="56"/>
      <c r="B27" s="35" t="s">
        <v>30</v>
      </c>
      <c r="C27" s="38" t="str">
        <f>IF(SUM(C14:C26)=0,"",SUM(C14:C26))</f>
        <v/>
      </c>
      <c r="D27" s="38" t="str">
        <f>IF(SUM(D14:D26)=0,"",SUM(D14:D26))</f>
        <v/>
      </c>
      <c r="E27" s="38" t="str">
        <f>IF(SUM(E14:E26)=0,"",SUM(E14:E26))</f>
        <v/>
      </c>
      <c r="F27" s="38" t="str">
        <f>IF(SUM(F14:F26)=0,"",SUM(F14:F26))</f>
        <v/>
      </c>
      <c r="G27" s="38" t="str">
        <f t="shared" ref="C27:N27" si="3">IF(SUM(G14:G26)=0,"",SUM(G14:G26))</f>
        <v/>
      </c>
      <c r="H27" s="38" t="str">
        <f t="shared" si="3"/>
        <v/>
      </c>
      <c r="I27" s="38" t="str">
        <f t="shared" si="3"/>
        <v/>
      </c>
      <c r="J27" s="38" t="str">
        <f t="shared" si="3"/>
        <v/>
      </c>
      <c r="K27" s="38" t="str">
        <f t="shared" si="3"/>
        <v/>
      </c>
      <c r="L27" s="38" t="str">
        <f t="shared" si="3"/>
        <v/>
      </c>
      <c r="M27" s="38" t="str">
        <f t="shared" si="3"/>
        <v/>
      </c>
      <c r="N27" s="38" t="str">
        <f t="shared" si="3"/>
        <v/>
      </c>
      <c r="O27" s="52">
        <f>SUM(SampleExpenses[[#Totals],[AUG]:[JUL]])</f>
        <v>0</v>
      </c>
      <c r="P27" s="15"/>
    </row>
    <row r="28" spans="1:16" s="19" customFormat="1" ht="16.25" customHeight="1">
      <c r="A28" s="56" t="s">
        <v>60</v>
      </c>
      <c r="B28" s="60" t="s">
        <v>31</v>
      </c>
      <c r="C28" s="23" t="str">
        <f>IFERROR('P&amp;L Budget'!$C$11-SampleExpenses[[#Totals],[AUG]],"")</f>
        <v/>
      </c>
      <c r="D28" s="23" t="str">
        <f>IFERROR('P&amp;L Budget'!$C$11-SampleExpenses[[#Totals],[SEP]],"")</f>
        <v/>
      </c>
      <c r="E28" s="23" t="str">
        <f>IFERROR('P&amp;L Budget'!$C$11-SampleExpenses[[#Totals],[OCT]],"")</f>
        <v/>
      </c>
      <c r="F28" s="23" t="str">
        <f>IFERROR('P&amp;L Budget'!$C$11-SampleExpenses[[#Totals],[NOV]],"")</f>
        <v/>
      </c>
      <c r="G28" s="23" t="str">
        <f>IFERROR('P&amp;L Budget'!$C$11-SampleExpenses[[#Totals],[DEC]],"")</f>
        <v/>
      </c>
      <c r="H28" s="23" t="str">
        <f>IFERROR('P&amp;L Budget'!$C$11-SampleExpenses[[#Totals],[JAN]],"")</f>
        <v/>
      </c>
      <c r="I28" s="23" t="str">
        <f>IFERROR('P&amp;L Budget'!$C$11-SampleExpenses[[#Totals],[FEB]],"")</f>
        <v/>
      </c>
      <c r="J28" s="23" t="str">
        <f>IFERROR('P&amp;L Budget'!$C$11-SampleExpenses[[#Totals],[MAR]],"")</f>
        <v/>
      </c>
      <c r="K28" s="23" t="str">
        <f>IFERROR('P&amp;L Budget'!$C$11-SampleExpenses[[#Totals],[APR]],"")</f>
        <v/>
      </c>
      <c r="L28" s="23" t="str">
        <f>IFERROR('P&amp;L Budget'!$C$11-SampleExpenses[[#Totals],[MAY]],"")</f>
        <v/>
      </c>
      <c r="M28" s="23" t="str">
        <f>IFERROR('P&amp;L Budget'!$C$11-SampleExpenses[[#Totals],[JUN]],"")</f>
        <v/>
      </c>
      <c r="N28" s="23" t="str">
        <f>IFERROR('P&amp;L Budget'!$C$11-SampleExpenses[[#Totals],[JUL]],"")</f>
        <v/>
      </c>
      <c r="O28" s="22">
        <f t="shared" si="1"/>
        <v>0</v>
      </c>
      <c r="P28" s="15"/>
    </row>
    <row r="29" spans="1:16" s="19" customFormat="1" ht="16.25" customHeight="1">
      <c r="A29" s="56" t="s">
        <v>62</v>
      </c>
      <c r="B29" s="60" t="s">
        <v>32</v>
      </c>
      <c r="C29" s="23" t="str">
        <f>IFERROR(C28*0.15," ")</f>
        <v xml:space="preserve"> </v>
      </c>
      <c r="D29" s="23" t="str">
        <f>IFERROR(D28*0.15," ")</f>
        <v xml:space="preserve"> </v>
      </c>
      <c r="E29" s="23" t="str">
        <f t="shared" ref="E29:N29" si="4">IFERROR(E28*0.15," ")</f>
        <v xml:space="preserve"> </v>
      </c>
      <c r="F29" s="23" t="str">
        <f t="shared" si="4"/>
        <v xml:space="preserve"> </v>
      </c>
      <c r="G29" s="23" t="str">
        <f t="shared" si="4"/>
        <v xml:space="preserve"> </v>
      </c>
      <c r="H29" s="23" t="str">
        <f t="shared" si="4"/>
        <v xml:space="preserve"> </v>
      </c>
      <c r="I29" s="23" t="str">
        <f t="shared" si="4"/>
        <v xml:space="preserve"> </v>
      </c>
      <c r="J29" s="23" t="str">
        <f t="shared" si="4"/>
        <v xml:space="preserve"> </v>
      </c>
      <c r="K29" s="23" t="str">
        <f t="shared" si="4"/>
        <v xml:space="preserve"> </v>
      </c>
      <c r="L29" s="23" t="str">
        <f t="shared" si="4"/>
        <v xml:space="preserve"> </v>
      </c>
      <c r="M29" s="23" t="str">
        <f t="shared" si="4"/>
        <v xml:space="preserve"> </v>
      </c>
      <c r="N29" s="23" t="str">
        <f t="shared" si="4"/>
        <v xml:space="preserve"> </v>
      </c>
      <c r="O29" s="22">
        <f>SUM('P&amp;L Budget'!$C$29:$N$29)</f>
        <v>0</v>
      </c>
      <c r="P29" s="15"/>
    </row>
    <row r="30" spans="1:16" s="19" customFormat="1" ht="9" customHeight="1">
      <c r="A30" s="15"/>
      <c r="B30" s="83"/>
      <c r="C30" s="72"/>
      <c r="D30" s="72"/>
      <c r="E30" s="72"/>
      <c r="F30" s="72"/>
      <c r="G30" s="72"/>
      <c r="H30" s="72"/>
      <c r="I30" s="72"/>
      <c r="J30" s="72"/>
      <c r="K30" s="72"/>
      <c r="L30" s="72"/>
      <c r="M30" s="72"/>
      <c r="N30" s="72"/>
      <c r="O30" s="73"/>
      <c r="P30" s="15"/>
    </row>
    <row r="31" spans="1:16" s="19" customFormat="1" ht="20" customHeight="1">
      <c r="A31" s="56" t="s">
        <v>61</v>
      </c>
      <c r="B31" s="24" t="s">
        <v>33</v>
      </c>
      <c r="C31" s="25" t="str">
        <f>IFERROR(C28-'P&amp;L Budget'!$C$29,"")</f>
        <v/>
      </c>
      <c r="D31" s="25" t="str">
        <f>IFERROR(D28-'P&amp;L Budget'!$D$29,"")</f>
        <v/>
      </c>
      <c r="E31" s="25" t="str">
        <f>IFERROR(E28-'P&amp;L Budget'!$E$29,"")</f>
        <v/>
      </c>
      <c r="F31" s="25" t="str">
        <f>IFERROR(F28-'P&amp;L Budget'!$F$29,"")</f>
        <v/>
      </c>
      <c r="G31" s="25" t="str">
        <f>IFERROR(G28-'P&amp;L Budget'!$G$29,"")</f>
        <v/>
      </c>
      <c r="H31" s="25" t="str">
        <f>IFERROR(H28-'P&amp;L Budget'!$H$29,"")</f>
        <v/>
      </c>
      <c r="I31" s="25" t="str">
        <f>IFERROR(I28-'P&amp;L Budget'!$I$29,"")</f>
        <v/>
      </c>
      <c r="J31" s="25" t="str">
        <f>IFERROR(J28-'P&amp;L Budget'!$J$29,"")</f>
        <v/>
      </c>
      <c r="K31" s="25" t="str">
        <f>IFERROR(K28-'P&amp;L Budget'!$K$29,"")</f>
        <v/>
      </c>
      <c r="L31" s="25" t="str">
        <f>IFERROR(L28-'P&amp;L Budget'!$L$29,"")</f>
        <v/>
      </c>
      <c r="M31" s="25" t="str">
        <f>IFERROR(M28-'P&amp;L Budget'!$M$29,"")</f>
        <v/>
      </c>
      <c r="N31" s="25" t="str">
        <f>IFERROR(N28-'P&amp;L Budget'!$N$29,"")</f>
        <v/>
      </c>
      <c r="O31" s="26">
        <f>IFERROR(O28-'P&amp;L Budget'!$O$29,"")</f>
        <v>0</v>
      </c>
      <c r="P31" s="15"/>
    </row>
    <row r="32" spans="1:16" s="19" customFormat="1" ht="9" customHeight="1">
      <c r="A32" s="67" t="s">
        <v>51</v>
      </c>
      <c r="B32" s="84"/>
      <c r="C32" s="75"/>
      <c r="D32" s="75"/>
      <c r="E32" s="75"/>
      <c r="F32" s="75"/>
      <c r="G32" s="75"/>
      <c r="H32" s="75"/>
      <c r="I32" s="75"/>
      <c r="J32" s="75"/>
      <c r="K32" s="75"/>
      <c r="L32" s="75"/>
      <c r="M32" s="75"/>
      <c r="N32" s="75"/>
      <c r="O32" s="76"/>
      <c r="P32" s="15"/>
    </row>
    <row r="33" spans="1:16" s="19" customFormat="1" ht="9" customHeight="1">
      <c r="A33" s="56"/>
      <c r="B33" s="11"/>
      <c r="C33" s="8"/>
      <c r="D33" s="8"/>
      <c r="E33" s="8"/>
      <c r="F33" s="8"/>
      <c r="G33" s="8"/>
      <c r="H33" s="8"/>
      <c r="I33" s="8"/>
      <c r="J33" s="8"/>
      <c r="K33" s="8"/>
      <c r="L33" s="8"/>
      <c r="M33" s="8"/>
      <c r="N33" s="8"/>
      <c r="O33" s="8"/>
      <c r="P33" s="15"/>
    </row>
    <row r="34" spans="1:16" s="19" customFormat="1" ht="30" customHeight="1">
      <c r="A34" s="56"/>
      <c r="B34" s="9"/>
      <c r="C34" s="10"/>
      <c r="D34" s="10"/>
      <c r="E34" s="10"/>
      <c r="F34" s="10"/>
      <c r="G34" s="10"/>
      <c r="H34" s="10"/>
      <c r="I34" s="10"/>
      <c r="J34" s="10"/>
      <c r="K34" s="10"/>
      <c r="L34" s="10"/>
      <c r="M34" s="10"/>
      <c r="N34" s="10"/>
      <c r="O34" s="10"/>
    </row>
    <row r="35" spans="1:16" s="19" customFormat="1" ht="30" customHeight="1">
      <c r="A35" s="56"/>
      <c r="B35" s="10"/>
      <c r="C35" s="10"/>
      <c r="D35" s="10"/>
      <c r="E35" s="10"/>
      <c r="F35" s="10"/>
      <c r="G35" s="10"/>
      <c r="H35" s="10"/>
      <c r="I35" s="10"/>
      <c r="J35" s="10"/>
      <c r="K35" s="10"/>
      <c r="L35" s="10"/>
      <c r="M35" s="10"/>
      <c r="N35" s="10"/>
      <c r="O35" s="10"/>
    </row>
    <row r="36" spans="1:16" s="33" customFormat="1" ht="30" customHeight="1">
      <c r="A36" s="57"/>
      <c r="B36" s="5"/>
      <c r="C36" s="5"/>
      <c r="D36" s="5"/>
      <c r="E36" s="5"/>
      <c r="F36" s="5"/>
      <c r="G36" s="5"/>
      <c r="H36" s="5"/>
      <c r="I36" s="5"/>
      <c r="J36" s="5"/>
      <c r="K36" s="5"/>
      <c r="L36" s="5"/>
      <c r="M36" s="5"/>
      <c r="N36" s="5"/>
      <c r="O36" s="5"/>
    </row>
    <row r="37" spans="1:16" s="33" customFormat="1" ht="30" customHeight="1">
      <c r="A37" s="57"/>
      <c r="B37" s="5"/>
      <c r="C37" s="5"/>
      <c r="D37" s="5"/>
      <c r="E37" s="5"/>
      <c r="F37" s="5"/>
      <c r="G37" s="5"/>
      <c r="H37" s="5"/>
      <c r="I37" s="5"/>
      <c r="J37" s="5"/>
      <c r="K37" s="5"/>
      <c r="L37" s="5"/>
      <c r="M37" s="5"/>
      <c r="N37" s="5"/>
      <c r="O37" s="5"/>
    </row>
    <row r="38" spans="1:16" s="33" customFormat="1" ht="30" customHeight="1">
      <c r="A38" s="57"/>
      <c r="B38" s="5"/>
      <c r="C38" s="5"/>
      <c r="D38" s="5"/>
      <c r="E38" s="5"/>
      <c r="F38" s="5"/>
      <c r="G38" s="5"/>
      <c r="H38" s="5"/>
      <c r="I38" s="5"/>
      <c r="J38" s="5"/>
      <c r="K38" s="5"/>
      <c r="L38" s="5"/>
      <c r="M38" s="5"/>
      <c r="N38" s="5"/>
      <c r="O38" s="5"/>
    </row>
    <row r="39" spans="1:16" s="18" customFormat="1" ht="30" customHeight="1">
      <c r="A39" s="54"/>
      <c r="B39" s="5"/>
      <c r="C39" s="5"/>
      <c r="D39" s="5"/>
      <c r="E39" s="5"/>
      <c r="F39" s="5"/>
      <c r="G39" s="5"/>
      <c r="H39" s="5"/>
      <c r="I39" s="5"/>
      <c r="J39" s="5"/>
      <c r="K39" s="5"/>
      <c r="L39" s="5"/>
      <c r="M39" s="5"/>
      <c r="N39" s="5"/>
      <c r="O39" s="5"/>
    </row>
    <row r="40" spans="1:16" s="10" customFormat="1" ht="30" customHeight="1">
      <c r="A40" s="58"/>
      <c r="B40" s="5"/>
      <c r="C40" s="5"/>
      <c r="D40" s="5"/>
      <c r="E40" s="5"/>
      <c r="F40" s="5"/>
      <c r="G40" s="5"/>
      <c r="H40" s="5"/>
      <c r="I40" s="5"/>
      <c r="J40" s="5"/>
      <c r="K40" s="5"/>
      <c r="L40" s="5"/>
      <c r="M40" s="5"/>
      <c r="N40" s="5"/>
      <c r="O40" s="5"/>
    </row>
    <row r="41" spans="1:16" s="10" customFormat="1" ht="30" customHeight="1">
      <c r="A41" s="58"/>
      <c r="B41" s="5"/>
      <c r="C41" s="5"/>
      <c r="D41" s="5"/>
      <c r="E41" s="5"/>
      <c r="F41" s="5"/>
      <c r="G41" s="5"/>
      <c r="H41" s="5"/>
      <c r="I41" s="5"/>
      <c r="J41" s="5"/>
      <c r="K41" s="5"/>
      <c r="L41" s="5"/>
      <c r="M41" s="5"/>
      <c r="N41" s="5"/>
      <c r="O41" s="5"/>
    </row>
    <row r="42" spans="1:16" s="10" customFormat="1" ht="30" customHeight="1">
      <c r="A42" s="58"/>
      <c r="B42" s="5"/>
      <c r="C42" s="5"/>
      <c r="D42" s="5"/>
      <c r="E42" s="5"/>
      <c r="F42" s="5"/>
      <c r="G42" s="5"/>
      <c r="H42" s="5"/>
      <c r="I42" s="5"/>
      <c r="J42" s="5"/>
      <c r="K42" s="5"/>
      <c r="L42" s="5"/>
      <c r="M42" s="5"/>
      <c r="N42" s="5"/>
      <c r="O42" s="5"/>
    </row>
    <row r="43" spans="1:16" s="5" customFormat="1" ht="30" customHeight="1">
      <c r="A43" s="55"/>
      <c r="B43" s="1"/>
      <c r="C43" s="1"/>
      <c r="D43" s="1"/>
      <c r="E43" s="1"/>
      <c r="F43" s="1"/>
      <c r="G43" s="1"/>
      <c r="H43" s="1"/>
      <c r="I43" s="1"/>
      <c r="J43" s="1"/>
      <c r="K43" s="1"/>
      <c r="L43" s="1"/>
      <c r="M43" s="1"/>
      <c r="N43" s="1"/>
      <c r="O43" s="1"/>
    </row>
    <row r="44" spans="1:16" s="5" customFormat="1" ht="30" customHeight="1">
      <c r="A44" s="55"/>
      <c r="B44" s="1"/>
      <c r="C44" s="1"/>
      <c r="D44" s="1"/>
      <c r="E44" s="1"/>
      <c r="F44" s="1"/>
      <c r="G44" s="1"/>
      <c r="H44" s="1"/>
      <c r="I44" s="1"/>
      <c r="J44" s="1"/>
      <c r="K44" s="1"/>
      <c r="L44" s="1"/>
      <c r="M44" s="1"/>
      <c r="N44" s="1"/>
      <c r="O44" s="1"/>
    </row>
    <row r="45" spans="1:16" s="5" customFormat="1" ht="30" customHeight="1">
      <c r="A45" s="55"/>
      <c r="B45" s="1"/>
      <c r="C45" s="1"/>
      <c r="D45" s="1"/>
      <c r="E45" s="1"/>
      <c r="F45" s="1"/>
      <c r="G45" s="1"/>
      <c r="H45" s="1"/>
      <c r="I45" s="1"/>
      <c r="J45" s="1"/>
      <c r="K45" s="1"/>
      <c r="L45" s="1"/>
      <c r="M45" s="1"/>
      <c r="N45" s="1"/>
      <c r="O45" s="1"/>
    </row>
    <row r="46" spans="1:16" s="5" customFormat="1" ht="30" customHeight="1">
      <c r="A46" s="55"/>
      <c r="B46" s="1"/>
      <c r="C46" s="1"/>
      <c r="D46" s="1"/>
      <c r="E46" s="1"/>
      <c r="F46" s="1"/>
      <c r="G46" s="1"/>
      <c r="H46" s="1"/>
      <c r="I46" s="1"/>
      <c r="J46" s="1"/>
      <c r="K46" s="1"/>
      <c r="L46" s="1"/>
      <c r="M46" s="1"/>
      <c r="N46" s="1"/>
      <c r="O46" s="1"/>
    </row>
    <row r="47" spans="1:16" s="5" customFormat="1" ht="30" customHeight="1">
      <c r="A47" s="55"/>
      <c r="B47" s="1"/>
      <c r="C47" s="1"/>
      <c r="D47" s="1"/>
      <c r="E47" s="1"/>
      <c r="F47" s="1"/>
      <c r="G47" s="1"/>
      <c r="H47" s="1"/>
      <c r="I47" s="1"/>
      <c r="J47" s="1"/>
      <c r="K47" s="1"/>
      <c r="L47" s="1"/>
      <c r="M47" s="1"/>
      <c r="N47" s="1"/>
      <c r="O47" s="1"/>
    </row>
    <row r="48" spans="1:16" s="5" customFormat="1" ht="30" customHeight="1">
      <c r="A48" s="55"/>
      <c r="B48" s="1"/>
      <c r="C48" s="1"/>
      <c r="D48" s="1"/>
      <c r="E48" s="1"/>
      <c r="F48" s="1"/>
      <c r="G48" s="1"/>
      <c r="H48" s="1"/>
      <c r="I48" s="1"/>
      <c r="J48" s="1"/>
      <c r="K48" s="1"/>
      <c r="L48" s="1"/>
      <c r="M48" s="1"/>
      <c r="N48" s="1"/>
      <c r="O48" s="1"/>
    </row>
    <row r="49" spans="1:15" s="5" customFormat="1" ht="30" customHeight="1">
      <c r="A49" s="55"/>
      <c r="B49" s="1"/>
      <c r="C49" s="1"/>
      <c r="D49" s="1"/>
      <c r="E49" s="1"/>
      <c r="F49" s="1"/>
      <c r="G49" s="1"/>
      <c r="H49" s="1"/>
      <c r="I49" s="1"/>
      <c r="J49" s="1"/>
      <c r="K49" s="1"/>
      <c r="L49" s="1"/>
      <c r="M49" s="1"/>
      <c r="N49" s="1"/>
      <c r="O49" s="1"/>
    </row>
    <row r="50" spans="1:15" s="5" customFormat="1" ht="30" customHeight="1">
      <c r="A50" s="55"/>
      <c r="B50" s="1"/>
      <c r="C50" s="1"/>
      <c r="D50" s="1"/>
      <c r="E50" s="1"/>
      <c r="F50" s="1"/>
      <c r="G50" s="1"/>
      <c r="H50" s="1"/>
      <c r="I50" s="1"/>
      <c r="J50" s="1"/>
      <c r="K50" s="1"/>
      <c r="L50" s="1"/>
      <c r="M50" s="1"/>
      <c r="N50" s="1"/>
      <c r="O50" s="1"/>
    </row>
  </sheetData>
  <mergeCells count="5">
    <mergeCell ref="B30:O30"/>
    <mergeCell ref="B32:O32"/>
    <mergeCell ref="C2:O2"/>
    <mergeCell ref="B12:O12"/>
    <mergeCell ref="B3:O3"/>
  </mergeCells>
  <pageMargins left="0.7" right="0.7" top="0.75" bottom="0.75" header="0.3" footer="0.3"/>
  <pageSetup scale="49" orientation="landscape" horizontalDpi="1200" verticalDpi="12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CDF71-CF45-2749-A90C-02C3142405A6}">
  <dimension ref="A1:N34"/>
  <sheetViews>
    <sheetView tabSelected="1" zoomScale="133" zoomScaleNormal="133" workbookViewId="0">
      <selection activeCell="B8" sqref="B8"/>
    </sheetView>
  </sheetViews>
  <sheetFormatPr baseColWidth="10" defaultRowHeight="15"/>
  <cols>
    <col min="1" max="1" width="25.83203125" customWidth="1"/>
    <col min="2" max="2" width="11.1640625" customWidth="1"/>
  </cols>
  <sheetData>
    <row r="1" spans="1:14">
      <c r="A1" s="45" t="s">
        <v>85</v>
      </c>
      <c r="B1" s="46"/>
      <c r="C1" s="46"/>
      <c r="D1" s="46"/>
      <c r="E1" s="46"/>
      <c r="F1" s="46"/>
      <c r="G1" s="46"/>
      <c r="H1" s="46"/>
      <c r="I1" s="46"/>
      <c r="J1" s="46"/>
      <c r="K1" s="46"/>
      <c r="L1" s="46"/>
      <c r="M1" s="46"/>
      <c r="N1" s="47"/>
    </row>
    <row r="2" spans="1:14">
      <c r="A2" s="20" t="s">
        <v>69</v>
      </c>
      <c r="B2" s="85">
        <f ca="1">TODAY()</f>
        <v>43932</v>
      </c>
      <c r="C2" s="86"/>
      <c r="D2" s="86"/>
      <c r="E2" s="86"/>
      <c r="F2" s="86"/>
      <c r="G2" s="86"/>
      <c r="H2" s="86"/>
      <c r="I2" s="86"/>
      <c r="J2" s="86"/>
      <c r="K2" s="86"/>
      <c r="L2" s="86"/>
      <c r="M2" s="86"/>
      <c r="N2" s="87"/>
    </row>
    <row r="3" spans="1:14">
      <c r="A3" s="88"/>
      <c r="B3" s="89"/>
      <c r="C3" s="89"/>
      <c r="D3" s="89"/>
      <c r="E3" s="89"/>
      <c r="F3" s="89"/>
      <c r="G3" s="89"/>
      <c r="H3" s="89"/>
      <c r="I3" s="89"/>
      <c r="J3" s="89"/>
      <c r="K3" s="89"/>
      <c r="L3" s="89"/>
      <c r="M3" s="89"/>
      <c r="N3" s="90"/>
    </row>
    <row r="4" spans="1:14" ht="16" thickBot="1">
      <c r="A4" s="61" t="s">
        <v>4</v>
      </c>
      <c r="B4" s="65" t="s">
        <v>12</v>
      </c>
      <c r="C4" s="65" t="s">
        <v>13</v>
      </c>
      <c r="D4" s="65" t="s">
        <v>14</v>
      </c>
      <c r="E4" s="65" t="s">
        <v>15</v>
      </c>
      <c r="F4" s="65" t="s">
        <v>16</v>
      </c>
      <c r="G4" s="65" t="s">
        <v>5</v>
      </c>
      <c r="H4" s="65" t="s">
        <v>6</v>
      </c>
      <c r="I4" s="65" t="s">
        <v>7</v>
      </c>
      <c r="J4" s="65" t="s">
        <v>8</v>
      </c>
      <c r="K4" s="65" t="s">
        <v>9</v>
      </c>
      <c r="L4" s="65" t="s">
        <v>10</v>
      </c>
      <c r="M4" s="65" t="s">
        <v>11</v>
      </c>
      <c r="N4" s="66" t="s">
        <v>17</v>
      </c>
    </row>
    <row r="5" spans="1:14" ht="16" thickTop="1">
      <c r="A5" s="62" t="s">
        <v>70</v>
      </c>
      <c r="B5" s="63">
        <v>0</v>
      </c>
      <c r="C5" s="63"/>
      <c r="D5" s="63"/>
      <c r="E5" s="63"/>
      <c r="F5" s="63"/>
      <c r="G5" s="63"/>
      <c r="H5" s="63"/>
      <c r="I5" s="63"/>
      <c r="J5" s="63"/>
      <c r="K5" s="63"/>
      <c r="L5" s="63"/>
      <c r="M5" s="63"/>
      <c r="N5" s="64"/>
    </row>
    <row r="6" spans="1:14" ht="26">
      <c r="A6" s="36" t="s">
        <v>79</v>
      </c>
      <c r="B6" s="21">
        <v>0</v>
      </c>
      <c r="C6" s="21"/>
      <c r="D6" s="21"/>
      <c r="E6" s="21"/>
      <c r="F6" s="21"/>
      <c r="G6" s="21"/>
      <c r="H6" s="21"/>
      <c r="I6" s="21"/>
      <c r="J6" s="21"/>
      <c r="K6" s="21"/>
      <c r="L6" s="21"/>
      <c r="M6" s="21"/>
      <c r="N6" s="37">
        <f t="shared" ref="N6:N11" si="0">SUM(B6:M6)</f>
        <v>0</v>
      </c>
    </row>
    <row r="7" spans="1:14">
      <c r="A7" s="36" t="s">
        <v>80</v>
      </c>
      <c r="B7" s="21">
        <v>0</v>
      </c>
      <c r="C7" s="21"/>
      <c r="D7" s="21"/>
      <c r="E7" s="21"/>
      <c r="F7" s="21"/>
      <c r="G7" s="21"/>
      <c r="H7" s="21"/>
      <c r="I7" s="21"/>
      <c r="J7" s="21"/>
      <c r="K7" s="21"/>
      <c r="L7" s="21"/>
      <c r="M7" s="21"/>
      <c r="N7" s="37"/>
    </row>
    <row r="8" spans="1:14">
      <c r="A8" s="36" t="s">
        <v>81</v>
      </c>
      <c r="B8" s="21">
        <v>0</v>
      </c>
      <c r="C8" s="21">
        <v>0</v>
      </c>
      <c r="D8" s="21">
        <v>0</v>
      </c>
      <c r="E8" s="21"/>
      <c r="F8" s="21"/>
      <c r="G8" s="21"/>
      <c r="H8" s="21"/>
      <c r="I8" s="21"/>
      <c r="J8" s="21"/>
      <c r="K8" s="21"/>
      <c r="L8" s="21"/>
      <c r="M8" s="21"/>
      <c r="N8" s="37">
        <f t="shared" si="0"/>
        <v>0</v>
      </c>
    </row>
    <row r="9" spans="1:14">
      <c r="A9" s="35" t="s">
        <v>22</v>
      </c>
      <c r="B9" s="53">
        <f>SUBTOTAL(109,SampleRevenue4[AUG])</f>
        <v>0</v>
      </c>
      <c r="C9" s="53">
        <f>SUBTOTAL(109,SampleRevenue4[SEP])</f>
        <v>0</v>
      </c>
      <c r="D9" s="53">
        <f>SUBTOTAL(109,SampleRevenue4[OCT])</f>
        <v>0</v>
      </c>
      <c r="E9" s="53">
        <f>SUBTOTAL(109,SampleRevenue4[NOV])</f>
        <v>0</v>
      </c>
      <c r="F9" s="53">
        <f>SUBTOTAL(109,SampleRevenue4[DEC])</f>
        <v>0</v>
      </c>
      <c r="G9" s="53">
        <f>SUBTOTAL(109,SampleRevenue4[JAN])</f>
        <v>0</v>
      </c>
      <c r="H9" s="53">
        <f>SUBTOTAL(109,SampleRevenue4[FEB])</f>
        <v>0</v>
      </c>
      <c r="I9" s="53">
        <f>SUBTOTAL(109,SampleRevenue4[MAR])</f>
        <v>0</v>
      </c>
      <c r="J9" s="53">
        <f>SUBTOTAL(109,SampleRevenue4[APR])</f>
        <v>0</v>
      </c>
      <c r="K9" s="53">
        <f>SUBTOTAL(109,SampleRevenue4[MAY])</f>
        <v>0</v>
      </c>
      <c r="L9" s="53">
        <f>SUBTOTAL(109,SampleRevenue4[JUN])</f>
        <v>0</v>
      </c>
      <c r="M9" s="53">
        <f>SUBTOTAL(109,SampleRevenue4[JUL])</f>
        <v>0</v>
      </c>
      <c r="N9" s="52">
        <f>SUM(SampleRevenue4[[#Totals],[AUG]:[JUL]])</f>
        <v>0</v>
      </c>
    </row>
    <row r="10" spans="1:14">
      <c r="A10" s="60"/>
      <c r="B10" s="23"/>
      <c r="C10" s="23"/>
      <c r="D10" s="23"/>
      <c r="E10" s="23"/>
      <c r="F10" s="23"/>
      <c r="G10" s="23"/>
      <c r="H10" s="23"/>
      <c r="I10" s="23"/>
      <c r="J10" s="23"/>
      <c r="K10" s="23"/>
      <c r="L10" s="23"/>
      <c r="M10" s="23"/>
      <c r="N10" s="22"/>
    </row>
    <row r="11" spans="1:14">
      <c r="A11" s="60" t="s">
        <v>24</v>
      </c>
      <c r="B11" s="23">
        <f>IFERROR(SampleRevenue4[[#Totals],[AUG]]-B10,"")</f>
        <v>0</v>
      </c>
      <c r="C11" s="23">
        <f>IFERROR(SampleRevenue4[[#Totals],[SEP]]-C10,"")</f>
        <v>0</v>
      </c>
      <c r="D11" s="23">
        <f>IFERROR(SampleRevenue4[[#Totals],[OCT]]-D10,"")</f>
        <v>0</v>
      </c>
      <c r="E11" s="23">
        <f>IFERROR(SampleRevenue4[[#Totals],[NOV]]-E10,"")</f>
        <v>0</v>
      </c>
      <c r="F11" s="23">
        <f>IFERROR(SampleRevenue4[[#Totals],[DEC]]-F10,"")</f>
        <v>0</v>
      </c>
      <c r="G11" s="23">
        <f>IFERROR(SampleRevenue4[[#Totals],[JAN]]-G10,"")</f>
        <v>0</v>
      </c>
      <c r="H11" s="23">
        <f>IFERROR(SampleRevenue4[[#Totals],[FEB]]-H10,"")</f>
        <v>0</v>
      </c>
      <c r="I11" s="23">
        <f>IFERROR(SampleRevenue4[[#Totals],[MAR]]-I10,"")</f>
        <v>0</v>
      </c>
      <c r="J11" s="23">
        <f>IFERROR(SampleRevenue4[[#Totals],[APR]]-J10,"")</f>
        <v>0</v>
      </c>
      <c r="K11" s="23">
        <f>IFERROR(SampleRevenue4[[#Totals],[MAY]]-K10,"")</f>
        <v>0</v>
      </c>
      <c r="L11" s="23">
        <f>IFERROR(SampleRevenue4[[#Totals],[JUN]]-L10,"")</f>
        <v>0</v>
      </c>
      <c r="M11" s="23">
        <f>IFERROR(SampleRevenue4[[#Totals],[JUL]]-M10,"")</f>
        <v>0</v>
      </c>
      <c r="N11" s="22">
        <f t="shared" si="0"/>
        <v>0</v>
      </c>
    </row>
    <row r="12" spans="1:14">
      <c r="A12" s="83"/>
      <c r="B12" s="72"/>
      <c r="C12" s="72"/>
      <c r="D12" s="72"/>
      <c r="E12" s="72"/>
      <c r="F12" s="72"/>
      <c r="G12" s="72"/>
      <c r="H12" s="72"/>
      <c r="I12" s="72"/>
      <c r="J12" s="72"/>
      <c r="K12" s="72"/>
      <c r="L12" s="72"/>
      <c r="M12" s="72"/>
      <c r="N12" s="73"/>
    </row>
    <row r="13" spans="1:14" ht="16" thickBot="1">
      <c r="A13" s="61" t="s">
        <v>25</v>
      </c>
      <c r="B13" s="65" t="s">
        <v>12</v>
      </c>
      <c r="C13" s="65" t="s">
        <v>13</v>
      </c>
      <c r="D13" s="65" t="s">
        <v>14</v>
      </c>
      <c r="E13" s="65" t="s">
        <v>15</v>
      </c>
      <c r="F13" s="65" t="s">
        <v>16</v>
      </c>
      <c r="G13" s="65" t="s">
        <v>5</v>
      </c>
      <c r="H13" s="65" t="s">
        <v>6</v>
      </c>
      <c r="I13" s="65" t="s">
        <v>7</v>
      </c>
      <c r="J13" s="65" t="s">
        <v>8</v>
      </c>
      <c r="K13" s="65" t="s">
        <v>9</v>
      </c>
      <c r="L13" s="65" t="s">
        <v>10</v>
      </c>
      <c r="M13" s="65" t="s">
        <v>11</v>
      </c>
      <c r="N13" s="66" t="s">
        <v>17</v>
      </c>
    </row>
    <row r="14" spans="1:14" ht="16" thickTop="1">
      <c r="A14" s="62" t="s">
        <v>26</v>
      </c>
      <c r="B14" s="63"/>
      <c r="C14" s="63"/>
      <c r="D14" s="63"/>
      <c r="E14" s="63"/>
      <c r="F14" s="63"/>
      <c r="G14" s="63"/>
      <c r="H14" s="63"/>
      <c r="I14" s="63"/>
      <c r="J14" s="63"/>
      <c r="K14" s="63"/>
      <c r="L14" s="63"/>
      <c r="M14" s="63"/>
      <c r="N14" s="64">
        <f>SUM(B14:M14)</f>
        <v>0</v>
      </c>
    </row>
    <row r="15" spans="1:14">
      <c r="A15" s="36" t="s">
        <v>27</v>
      </c>
      <c r="B15" s="21">
        <v>0</v>
      </c>
      <c r="C15" s="21">
        <v>0</v>
      </c>
      <c r="D15" s="21">
        <v>0</v>
      </c>
      <c r="E15" s="21">
        <v>0</v>
      </c>
      <c r="F15" s="21">
        <v>0</v>
      </c>
      <c r="G15" s="21">
        <v>0</v>
      </c>
      <c r="H15" s="21">
        <v>0</v>
      </c>
      <c r="I15" s="21">
        <v>0</v>
      </c>
      <c r="J15" s="21">
        <v>0</v>
      </c>
      <c r="K15" s="21">
        <v>0</v>
      </c>
      <c r="L15" s="21">
        <v>0</v>
      </c>
      <c r="M15" s="21">
        <v>0</v>
      </c>
      <c r="N15" s="37">
        <f t="shared" ref="N15:N30" si="1">SUM(B15:M15)</f>
        <v>0</v>
      </c>
    </row>
    <row r="16" spans="1:14">
      <c r="A16" s="36" t="s">
        <v>82</v>
      </c>
      <c r="B16" s="21">
        <v>0</v>
      </c>
      <c r="C16" s="21">
        <v>0</v>
      </c>
      <c r="D16" s="21">
        <v>0</v>
      </c>
      <c r="E16" s="21">
        <v>0</v>
      </c>
      <c r="F16" s="21">
        <v>0</v>
      </c>
      <c r="G16" s="21">
        <v>0</v>
      </c>
      <c r="H16" s="21">
        <v>0</v>
      </c>
      <c r="I16" s="21">
        <v>0</v>
      </c>
      <c r="J16" s="21">
        <v>0</v>
      </c>
      <c r="K16" s="21">
        <v>0</v>
      </c>
      <c r="L16" s="21">
        <v>0</v>
      </c>
      <c r="M16" s="21">
        <v>0</v>
      </c>
      <c r="N16" s="37">
        <f t="shared" si="1"/>
        <v>0</v>
      </c>
    </row>
    <row r="17" spans="1:14">
      <c r="A17" s="36" t="s">
        <v>29</v>
      </c>
      <c r="B17" s="21">
        <v>0</v>
      </c>
      <c r="C17" s="21">
        <v>0</v>
      </c>
      <c r="D17" s="21">
        <v>0</v>
      </c>
      <c r="E17" s="21">
        <v>0</v>
      </c>
      <c r="F17" s="21">
        <v>0</v>
      </c>
      <c r="G17" s="21">
        <v>0</v>
      </c>
      <c r="H17" s="21">
        <v>0</v>
      </c>
      <c r="I17" s="21">
        <v>0</v>
      </c>
      <c r="J17" s="21">
        <v>0</v>
      </c>
      <c r="K17" s="21">
        <v>0</v>
      </c>
      <c r="L17" s="21">
        <v>0</v>
      </c>
      <c r="M17" s="21">
        <v>0</v>
      </c>
      <c r="N17" s="37">
        <f t="shared" si="1"/>
        <v>0</v>
      </c>
    </row>
    <row r="18" spans="1:14">
      <c r="A18" s="36" t="s">
        <v>89</v>
      </c>
      <c r="B18" s="21">
        <v>0</v>
      </c>
      <c r="C18" s="21">
        <v>0</v>
      </c>
      <c r="D18" s="21">
        <v>0</v>
      </c>
      <c r="E18" s="21">
        <v>0</v>
      </c>
      <c r="F18" s="21">
        <v>0</v>
      </c>
      <c r="G18" s="21">
        <v>0</v>
      </c>
      <c r="H18" s="21">
        <v>0</v>
      </c>
      <c r="I18" s="21">
        <v>0</v>
      </c>
      <c r="J18" s="21">
        <v>0</v>
      </c>
      <c r="K18" s="21">
        <v>0</v>
      </c>
      <c r="L18" s="21">
        <v>0</v>
      </c>
      <c r="M18" s="21">
        <v>0</v>
      </c>
      <c r="N18" s="37">
        <f t="shared" ref="N18:N27" si="2">SUM(B18:M18)</f>
        <v>0</v>
      </c>
    </row>
    <row r="19" spans="1:14">
      <c r="A19" s="36" t="s">
        <v>90</v>
      </c>
      <c r="B19" s="21">
        <v>0</v>
      </c>
      <c r="C19" s="21">
        <v>0</v>
      </c>
      <c r="D19" s="21">
        <v>0</v>
      </c>
      <c r="E19" s="21">
        <v>0</v>
      </c>
      <c r="F19" s="21">
        <v>0</v>
      </c>
      <c r="G19" s="21">
        <v>0</v>
      </c>
      <c r="H19" s="21">
        <v>0</v>
      </c>
      <c r="I19" s="21">
        <v>0</v>
      </c>
      <c r="J19" s="21">
        <v>0</v>
      </c>
      <c r="K19" s="21">
        <v>0</v>
      </c>
      <c r="L19" s="21">
        <v>0</v>
      </c>
      <c r="M19" s="21">
        <v>0</v>
      </c>
      <c r="N19" s="37">
        <f>SUM(B19:M19)</f>
        <v>0</v>
      </c>
    </row>
    <row r="20" spans="1:14">
      <c r="A20" s="36" t="s">
        <v>72</v>
      </c>
      <c r="B20" s="21">
        <v>0</v>
      </c>
      <c r="C20" s="21">
        <v>0</v>
      </c>
      <c r="D20" s="21">
        <v>0</v>
      </c>
      <c r="E20" s="21">
        <v>0</v>
      </c>
      <c r="F20" s="21">
        <v>0</v>
      </c>
      <c r="G20" s="21">
        <v>0</v>
      </c>
      <c r="H20" s="21">
        <v>0</v>
      </c>
      <c r="I20" s="21">
        <v>0</v>
      </c>
      <c r="J20" s="21">
        <v>0</v>
      </c>
      <c r="K20" s="21">
        <v>0</v>
      </c>
      <c r="L20" s="21">
        <v>0</v>
      </c>
      <c r="M20" s="21">
        <v>0</v>
      </c>
      <c r="N20" s="37">
        <f t="shared" si="2"/>
        <v>0</v>
      </c>
    </row>
    <row r="21" spans="1:14">
      <c r="A21" s="36" t="s">
        <v>71</v>
      </c>
      <c r="B21" s="21">
        <v>0</v>
      </c>
      <c r="C21" s="21">
        <v>0</v>
      </c>
      <c r="D21" s="21">
        <v>0</v>
      </c>
      <c r="E21" s="21">
        <v>0</v>
      </c>
      <c r="F21" s="21">
        <v>0</v>
      </c>
      <c r="G21" s="21">
        <v>0</v>
      </c>
      <c r="H21" s="21">
        <v>0</v>
      </c>
      <c r="I21" s="21">
        <v>0</v>
      </c>
      <c r="J21" s="21">
        <v>0</v>
      </c>
      <c r="K21" s="21">
        <v>0</v>
      </c>
      <c r="L21" s="21">
        <v>0</v>
      </c>
      <c r="M21" s="21">
        <v>0</v>
      </c>
      <c r="N21" s="37">
        <f t="shared" si="2"/>
        <v>0</v>
      </c>
    </row>
    <row r="22" spans="1:14">
      <c r="A22" s="36" t="s">
        <v>87</v>
      </c>
      <c r="B22" s="21">
        <v>0</v>
      </c>
      <c r="C22" s="21">
        <v>0</v>
      </c>
      <c r="D22" s="21">
        <v>0</v>
      </c>
      <c r="E22" s="21">
        <v>0</v>
      </c>
      <c r="F22" s="21">
        <v>0</v>
      </c>
      <c r="G22" s="21">
        <v>0</v>
      </c>
      <c r="H22" s="21">
        <v>0</v>
      </c>
      <c r="I22" s="21">
        <v>0</v>
      </c>
      <c r="J22" s="21">
        <v>0</v>
      </c>
      <c r="K22" s="21">
        <v>0</v>
      </c>
      <c r="L22" s="21">
        <v>0</v>
      </c>
      <c r="M22" s="21">
        <v>0</v>
      </c>
      <c r="N22" s="37">
        <f>SUM(B22:M22)</f>
        <v>0</v>
      </c>
    </row>
    <row r="23" spans="1:14">
      <c r="A23" s="36" t="s">
        <v>73</v>
      </c>
      <c r="B23" s="21">
        <v>0</v>
      </c>
      <c r="C23" s="21">
        <v>0</v>
      </c>
      <c r="D23" s="21">
        <v>0</v>
      </c>
      <c r="E23" s="21">
        <v>0</v>
      </c>
      <c r="F23" s="21">
        <v>0</v>
      </c>
      <c r="G23" s="21">
        <v>0</v>
      </c>
      <c r="H23" s="21">
        <v>0</v>
      </c>
      <c r="I23" s="21">
        <v>0</v>
      </c>
      <c r="J23" s="21">
        <v>0</v>
      </c>
      <c r="K23" s="21">
        <v>0</v>
      </c>
      <c r="L23" s="21">
        <v>0</v>
      </c>
      <c r="M23" s="21">
        <v>0</v>
      </c>
      <c r="N23" s="37">
        <f t="shared" si="2"/>
        <v>0</v>
      </c>
    </row>
    <row r="24" spans="1:14" ht="26">
      <c r="A24" s="36" t="s">
        <v>74</v>
      </c>
      <c r="B24" s="21">
        <v>0</v>
      </c>
      <c r="C24" s="21">
        <v>0</v>
      </c>
      <c r="D24" s="21">
        <v>0</v>
      </c>
      <c r="E24" s="21">
        <v>0</v>
      </c>
      <c r="F24" s="21">
        <v>0</v>
      </c>
      <c r="G24" s="21">
        <v>0</v>
      </c>
      <c r="H24" s="21">
        <v>0</v>
      </c>
      <c r="I24" s="21">
        <v>0</v>
      </c>
      <c r="J24" s="21">
        <v>0</v>
      </c>
      <c r="K24" s="21">
        <v>0</v>
      </c>
      <c r="L24" s="21">
        <v>0</v>
      </c>
      <c r="M24" s="21">
        <v>0</v>
      </c>
      <c r="N24" s="37">
        <f t="shared" si="2"/>
        <v>0</v>
      </c>
    </row>
    <row r="25" spans="1:14">
      <c r="A25" s="36" t="s">
        <v>75</v>
      </c>
      <c r="B25" s="21">
        <v>0</v>
      </c>
      <c r="C25" s="21">
        <v>0</v>
      </c>
      <c r="D25" s="21">
        <v>0</v>
      </c>
      <c r="E25" s="21">
        <v>0</v>
      </c>
      <c r="F25" s="21">
        <v>0</v>
      </c>
      <c r="G25" s="21">
        <v>0</v>
      </c>
      <c r="H25" s="21">
        <v>0</v>
      </c>
      <c r="I25" s="21">
        <v>0</v>
      </c>
      <c r="J25" s="21">
        <v>0</v>
      </c>
      <c r="K25" s="21">
        <v>0</v>
      </c>
      <c r="L25" s="21">
        <v>0</v>
      </c>
      <c r="M25" s="21">
        <v>0</v>
      </c>
      <c r="N25" s="37">
        <f t="shared" si="2"/>
        <v>0</v>
      </c>
    </row>
    <row r="26" spans="1:14">
      <c r="A26" s="36" t="s">
        <v>76</v>
      </c>
      <c r="B26" s="21">
        <v>0</v>
      </c>
      <c r="C26" s="21">
        <v>0</v>
      </c>
      <c r="D26" s="21">
        <v>0</v>
      </c>
      <c r="E26" s="21">
        <v>0</v>
      </c>
      <c r="F26" s="21">
        <v>0</v>
      </c>
      <c r="G26" s="21">
        <v>0</v>
      </c>
      <c r="H26" s="21">
        <v>0</v>
      </c>
      <c r="I26" s="21">
        <v>0</v>
      </c>
      <c r="J26" s="21">
        <v>0</v>
      </c>
      <c r="K26" s="21">
        <v>0</v>
      </c>
      <c r="L26" s="21">
        <v>0</v>
      </c>
      <c r="M26" s="21">
        <v>0</v>
      </c>
      <c r="N26" s="37">
        <f t="shared" si="2"/>
        <v>0</v>
      </c>
    </row>
    <row r="27" spans="1:14">
      <c r="A27" s="36" t="s">
        <v>84</v>
      </c>
      <c r="B27" s="21">
        <v>0</v>
      </c>
      <c r="C27" s="21">
        <v>0</v>
      </c>
      <c r="D27" s="21">
        <v>0</v>
      </c>
      <c r="E27" s="21">
        <v>0</v>
      </c>
      <c r="F27" s="21">
        <v>0</v>
      </c>
      <c r="G27" s="21">
        <v>0</v>
      </c>
      <c r="H27" s="21">
        <v>0</v>
      </c>
      <c r="I27" s="21">
        <v>0</v>
      </c>
      <c r="J27" s="21">
        <v>0</v>
      </c>
      <c r="K27" s="21">
        <v>0</v>
      </c>
      <c r="L27" s="21">
        <v>0</v>
      </c>
      <c r="M27" s="21">
        <v>0</v>
      </c>
      <c r="N27" s="37">
        <f t="shared" si="2"/>
        <v>0</v>
      </c>
    </row>
    <row r="28" spans="1:14">
      <c r="A28" s="36" t="s">
        <v>77</v>
      </c>
      <c r="B28" s="21">
        <v>0</v>
      </c>
      <c r="C28" s="21">
        <v>0</v>
      </c>
      <c r="D28" s="21">
        <v>0</v>
      </c>
      <c r="E28" s="21">
        <v>0</v>
      </c>
      <c r="F28" s="21">
        <v>0</v>
      </c>
      <c r="G28" s="21">
        <v>0</v>
      </c>
      <c r="H28" s="21">
        <v>0</v>
      </c>
      <c r="I28" s="21">
        <v>0</v>
      </c>
      <c r="J28" s="21">
        <v>0</v>
      </c>
      <c r="K28" s="21">
        <v>0</v>
      </c>
      <c r="L28" s="21">
        <v>0</v>
      </c>
      <c r="M28" s="21">
        <v>0</v>
      </c>
      <c r="N28" s="37">
        <f t="shared" si="1"/>
        <v>0</v>
      </c>
    </row>
    <row r="29" spans="1:14">
      <c r="A29" s="35" t="s">
        <v>30</v>
      </c>
      <c r="B29" s="38" t="str">
        <f>IF(SUM(B14:B28)=0,"",SUM(B14:B28))</f>
        <v/>
      </c>
      <c r="C29" s="38" t="str">
        <f t="shared" ref="B29:M29" si="3">IF(SUM(C14:C28)=0,"",SUM(C14:C28))</f>
        <v/>
      </c>
      <c r="D29" s="38" t="str">
        <f t="shared" si="3"/>
        <v/>
      </c>
      <c r="E29" s="38" t="str">
        <f t="shared" si="3"/>
        <v/>
      </c>
      <c r="F29" s="38" t="str">
        <f t="shared" si="3"/>
        <v/>
      </c>
      <c r="G29" s="38" t="str">
        <f t="shared" si="3"/>
        <v/>
      </c>
      <c r="H29" s="38" t="str">
        <f t="shared" si="3"/>
        <v/>
      </c>
      <c r="I29" s="38" t="str">
        <f t="shared" si="3"/>
        <v/>
      </c>
      <c r="J29" s="38" t="str">
        <f t="shared" si="3"/>
        <v/>
      </c>
      <c r="K29" s="38" t="str">
        <f t="shared" si="3"/>
        <v/>
      </c>
      <c r="L29" s="38" t="str">
        <f t="shared" si="3"/>
        <v/>
      </c>
      <c r="M29" s="38" t="str">
        <f t="shared" si="3"/>
        <v/>
      </c>
      <c r="N29" s="52">
        <f>SUM(SampleExpenses5[[#Totals],[AUG]:[JUL]])</f>
        <v>0</v>
      </c>
    </row>
    <row r="30" spans="1:14">
      <c r="A30" s="60" t="s">
        <v>31</v>
      </c>
      <c r="B30" s="23" t="str">
        <f>IFERROR('P&amp;L Budget'!$C$11-SampleExpenses5[[#Totals],[AUG]],"")</f>
        <v/>
      </c>
      <c r="C30" s="23" t="str">
        <f>IFERROR('P&amp;L Budget'!$C$11-SampleExpenses5[[#Totals],[SEP]],"")</f>
        <v/>
      </c>
      <c r="D30" s="23" t="str">
        <f>IFERROR('P&amp;L Budget'!$C$11-SampleExpenses5[[#Totals],[OCT]],"")</f>
        <v/>
      </c>
      <c r="E30" s="23" t="str">
        <f>IFERROR('P&amp;L Budget'!$C$11-SampleExpenses5[[#Totals],[NOV]],"")</f>
        <v/>
      </c>
      <c r="F30" s="23" t="str">
        <f>IFERROR('P&amp;L Budget'!$C$11-SampleExpenses5[[#Totals],[DEC]],"")</f>
        <v/>
      </c>
      <c r="G30" s="23" t="str">
        <f>IFERROR('P&amp;L Budget'!$C$11-SampleExpenses5[[#Totals],[JAN]],"")</f>
        <v/>
      </c>
      <c r="H30" s="23" t="str">
        <f>IFERROR('P&amp;L Budget'!$C$11-SampleExpenses5[[#Totals],[FEB]],"")</f>
        <v/>
      </c>
      <c r="I30" s="23" t="str">
        <f>IFERROR('P&amp;L Budget'!$C$11-SampleExpenses5[[#Totals],[MAR]],"")</f>
        <v/>
      </c>
      <c r="J30" s="23" t="str">
        <f>IFERROR('P&amp;L Budget'!$C$11-SampleExpenses5[[#Totals],[APR]],"")</f>
        <v/>
      </c>
      <c r="K30" s="23" t="str">
        <f>IFERROR('P&amp;L Budget'!$C$11-SampleExpenses5[[#Totals],[MAY]],"")</f>
        <v/>
      </c>
      <c r="L30" s="23" t="str">
        <f>IFERROR('P&amp;L Budget'!$C$11-SampleExpenses5[[#Totals],[JUN]],"")</f>
        <v/>
      </c>
      <c r="M30" s="23" t="str">
        <f>IFERROR('P&amp;L Budget'!$C$11-SampleExpenses5[[#Totals],[JUL]],"")</f>
        <v/>
      </c>
      <c r="N30" s="22">
        <f t="shared" si="1"/>
        <v>0</v>
      </c>
    </row>
    <row r="31" spans="1:14">
      <c r="A31" s="60" t="s">
        <v>32</v>
      </c>
      <c r="B31" s="23" t="str">
        <f>IFERROR(B30*0.15," ")</f>
        <v xml:space="preserve"> </v>
      </c>
      <c r="C31" s="23" t="str">
        <f>IFERROR(C30*0.15," ")</f>
        <v xml:space="preserve"> </v>
      </c>
      <c r="D31" s="23" t="str">
        <f t="shared" ref="D31:M31" si="4">IFERROR(D30*0.15," ")</f>
        <v xml:space="preserve"> </v>
      </c>
      <c r="E31" s="23" t="str">
        <f t="shared" si="4"/>
        <v xml:space="preserve"> </v>
      </c>
      <c r="F31" s="23" t="str">
        <f t="shared" si="4"/>
        <v xml:space="preserve"> </v>
      </c>
      <c r="G31" s="23" t="str">
        <f t="shared" si="4"/>
        <v xml:space="preserve"> </v>
      </c>
      <c r="H31" s="23" t="str">
        <f t="shared" si="4"/>
        <v xml:space="preserve"> </v>
      </c>
      <c r="I31" s="23" t="str">
        <f t="shared" si="4"/>
        <v xml:space="preserve"> </v>
      </c>
      <c r="J31" s="23" t="str">
        <f t="shared" si="4"/>
        <v xml:space="preserve"> </v>
      </c>
      <c r="K31" s="23" t="str">
        <f t="shared" si="4"/>
        <v xml:space="preserve"> </v>
      </c>
      <c r="L31" s="23" t="str">
        <f t="shared" si="4"/>
        <v xml:space="preserve"> </v>
      </c>
      <c r="M31" s="23" t="str">
        <f t="shared" si="4"/>
        <v xml:space="preserve"> </v>
      </c>
      <c r="N31" s="22">
        <f>SUM('P&amp;L Budget'!$C$29:$N$29)</f>
        <v>0</v>
      </c>
    </row>
    <row r="32" spans="1:14">
      <c r="A32" s="83"/>
      <c r="B32" s="72"/>
      <c r="C32" s="72"/>
      <c r="D32" s="72"/>
      <c r="E32" s="72"/>
      <c r="F32" s="72"/>
      <c r="G32" s="72"/>
      <c r="H32" s="72"/>
      <c r="I32" s="72"/>
      <c r="J32" s="72"/>
      <c r="K32" s="72"/>
      <c r="L32" s="72"/>
      <c r="M32" s="72"/>
      <c r="N32" s="73"/>
    </row>
    <row r="33" spans="1:14">
      <c r="A33" s="24" t="s">
        <v>33</v>
      </c>
      <c r="B33" s="25" t="str">
        <f>IFERROR(B30-'P&amp;L Budget'!$C$29,"")</f>
        <v/>
      </c>
      <c r="C33" s="25" t="str">
        <f>IFERROR(C30-'P&amp;L Budget'!$D$29,"")</f>
        <v/>
      </c>
      <c r="D33" s="25" t="str">
        <f>IFERROR(D30-'P&amp;L Budget'!$E$29,"")</f>
        <v/>
      </c>
      <c r="E33" s="25" t="str">
        <f>IFERROR(E30-'P&amp;L Budget'!$F$29,"")</f>
        <v/>
      </c>
      <c r="F33" s="25" t="str">
        <f>IFERROR(F30-'P&amp;L Budget'!$G$29,"")</f>
        <v/>
      </c>
      <c r="G33" s="25" t="str">
        <f>IFERROR(G30-'P&amp;L Budget'!$H$29,"")</f>
        <v/>
      </c>
      <c r="H33" s="25" t="str">
        <f>IFERROR(H30-'P&amp;L Budget'!$I$29,"")</f>
        <v/>
      </c>
      <c r="I33" s="25" t="str">
        <f>IFERROR(I30-'P&amp;L Budget'!$J$29,"")</f>
        <v/>
      </c>
      <c r="J33" s="25" t="str">
        <f>IFERROR(J30-'P&amp;L Budget'!$K$29,"")</f>
        <v/>
      </c>
      <c r="K33" s="25" t="str">
        <f>IFERROR(K30-'P&amp;L Budget'!$L$29,"")</f>
        <v/>
      </c>
      <c r="L33" s="25" t="str">
        <f>IFERROR(L30-'P&amp;L Budget'!$M$29,"")</f>
        <v/>
      </c>
      <c r="M33" s="25" t="str">
        <f>IFERROR(M30-'P&amp;L Budget'!$N$29,"")</f>
        <v/>
      </c>
      <c r="N33" s="26">
        <f>IFERROR(N30-'P&amp;L Budget'!$O$29,"")</f>
        <v>0</v>
      </c>
    </row>
    <row r="34" spans="1:14">
      <c r="A34" s="84"/>
      <c r="B34" s="75"/>
      <c r="C34" s="75"/>
      <c r="D34" s="75"/>
      <c r="E34" s="75"/>
      <c r="F34" s="75"/>
      <c r="G34" s="75"/>
      <c r="H34" s="75"/>
      <c r="I34" s="75"/>
      <c r="J34" s="75"/>
      <c r="K34" s="75"/>
      <c r="L34" s="75"/>
      <c r="M34" s="75"/>
      <c r="N34" s="76"/>
    </row>
  </sheetData>
  <mergeCells count="5">
    <mergeCell ref="B2:N2"/>
    <mergeCell ref="A3:N3"/>
    <mergeCell ref="A12:N12"/>
    <mergeCell ref="A32:N32"/>
    <mergeCell ref="A34:N34"/>
  </mergeCells>
  <pageMargins left="0.7" right="0.7" top="0.75" bottom="0.75" header="0.3" footer="0.3"/>
  <pageSetup orientation="landscape" horizontalDpi="0" verticalDpi="0"/>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5BE74-FCF8-48DD-8A9B-069DD7EC4CA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BA346368-B7DF-4A68-880C-B23C56EE3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633634-0EC4-4B21-8F56-F9EF71905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Start</vt:lpstr>
      <vt:lpstr>Overview</vt:lpstr>
      <vt:lpstr>P&amp;L Example</vt:lpstr>
      <vt:lpstr>P&amp;L Budget</vt:lpstr>
      <vt:lpstr>P&amp;L Actual</vt:lpstr>
      <vt:lpstr>Overview!Print_Area</vt:lpstr>
      <vt:lpstr>'P&amp;L Budget'!Print_Area</vt:lpstr>
      <vt:lpstr>'P&amp;L Example'!Print_Area</vt:lpstr>
      <vt:lpstr>Start!Print_Area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2019-07-31T04:25:23Z</cp:lastPrinted>
  <dcterms:created xsi:type="dcterms:W3CDTF">2019-07-07T23:30:02Z</dcterms:created>
  <dcterms:modified xsi:type="dcterms:W3CDTF">2020-04-11T05:43:07Z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